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n´s team" sheetId="1" r:id="rId1"/>
    <sheet name="Men´s team 1st round" sheetId="2" r:id="rId2"/>
    <sheet name="Mens´s team 2nd round" sheetId="3" r:id="rId3"/>
    <sheet name="Mens´s team 3rd round" sheetId="4" r:id="rId4"/>
    <sheet name="Mens´s team 4th round" sheetId="5" r:id="rId5"/>
    <sheet name="MEN´S SEMIFINAL" sheetId="6" r:id="rId6"/>
    <sheet name="Men´s Final" sheetId="7" r:id="rId7"/>
    <sheet name="Women´s team" sheetId="8" r:id="rId8"/>
    <sheet name="1st round" sheetId="9" r:id="rId9"/>
    <sheet name="2nd round" sheetId="10" r:id="rId10"/>
    <sheet name="3rd round" sheetId="11" r:id="rId11"/>
    <sheet name="Women´s SEMIFINAL" sheetId="12" r:id="rId12"/>
    <sheet name="Women´s Final" sheetId="13" r:id="rId13"/>
  </sheets>
  <definedNames/>
  <calcPr fullCalcOnLoad="1"/>
</workbook>
</file>

<file path=xl/sharedStrings.xml><?xml version="1.0" encoding="utf-8"?>
<sst xmlns="http://schemas.openxmlformats.org/spreadsheetml/2006/main" count="3592" uniqueCount="406">
  <si>
    <t xml:space="preserve">          9:00</t>
  </si>
  <si>
    <t>Nimi</t>
  </si>
  <si>
    <t>1</t>
  </si>
  <si>
    <t>FIN1</t>
  </si>
  <si>
    <t>2</t>
  </si>
  <si>
    <t>3</t>
  </si>
  <si>
    <t>KAZ2</t>
  </si>
  <si>
    <t>4</t>
  </si>
  <si>
    <t>5</t>
  </si>
  <si>
    <t>ESP2</t>
  </si>
  <si>
    <t>6</t>
  </si>
  <si>
    <t>RUS2</t>
  </si>
  <si>
    <t>7</t>
  </si>
  <si>
    <t>BLR1</t>
  </si>
  <si>
    <t>8</t>
  </si>
  <si>
    <t>9</t>
  </si>
  <si>
    <t>IRAN</t>
  </si>
  <si>
    <t>10</t>
  </si>
  <si>
    <t>11</t>
  </si>
  <si>
    <t>MIX (VEN/IND)</t>
  </si>
  <si>
    <t>12</t>
  </si>
  <si>
    <t>MIX (LUX/BUL)</t>
  </si>
  <si>
    <t>13</t>
  </si>
  <si>
    <t>TUR1</t>
  </si>
  <si>
    <t>14</t>
  </si>
  <si>
    <t>NOR</t>
  </si>
  <si>
    <t>15</t>
  </si>
  <si>
    <t>ITA1</t>
  </si>
  <si>
    <t>16</t>
  </si>
  <si>
    <t>17</t>
  </si>
  <si>
    <t>BEL1</t>
  </si>
  <si>
    <t>18</t>
  </si>
  <si>
    <t>19</t>
  </si>
  <si>
    <t>Mix (ISR/FRA)</t>
  </si>
  <si>
    <t>20</t>
  </si>
  <si>
    <t>JPN2</t>
  </si>
  <si>
    <t>21</t>
  </si>
  <si>
    <t>MIX (AUS/SCO)</t>
  </si>
  <si>
    <t>22</t>
  </si>
  <si>
    <t>ENG</t>
  </si>
  <si>
    <t>23</t>
  </si>
  <si>
    <t>ESP1</t>
  </si>
  <si>
    <t>24</t>
  </si>
  <si>
    <t>25</t>
  </si>
  <si>
    <t>Mix (TOGO/WAL)</t>
  </si>
  <si>
    <t>26</t>
  </si>
  <si>
    <t>27</t>
  </si>
  <si>
    <t>RUS3</t>
  </si>
  <si>
    <t>28</t>
  </si>
  <si>
    <t>ARG/USA</t>
  </si>
  <si>
    <t>29</t>
  </si>
  <si>
    <t>FIN3</t>
  </si>
  <si>
    <t>30</t>
  </si>
  <si>
    <t>31</t>
  </si>
  <si>
    <t>SUI</t>
  </si>
  <si>
    <t>32</t>
  </si>
  <si>
    <t>33</t>
  </si>
  <si>
    <t>DEN</t>
  </si>
  <si>
    <t>34</t>
  </si>
  <si>
    <t>35</t>
  </si>
  <si>
    <t>RUS4</t>
  </si>
  <si>
    <t>36</t>
  </si>
  <si>
    <t>BLR2</t>
  </si>
  <si>
    <t>37</t>
  </si>
  <si>
    <t>ISL</t>
  </si>
  <si>
    <t>38</t>
  </si>
  <si>
    <t>JPN1</t>
  </si>
  <si>
    <t>39</t>
  </si>
  <si>
    <t>MIX (SWE/PUR)</t>
  </si>
  <si>
    <t>40</t>
  </si>
  <si>
    <t>41</t>
  </si>
  <si>
    <t>ITA2</t>
  </si>
  <si>
    <t>42</t>
  </si>
  <si>
    <t>43</t>
  </si>
  <si>
    <t>AZE</t>
  </si>
  <si>
    <t>44</t>
  </si>
  <si>
    <t>MIX(FRA/SUI)</t>
  </si>
  <si>
    <t>45</t>
  </si>
  <si>
    <t>MIX (USA/IRAN)</t>
  </si>
  <si>
    <t>46</t>
  </si>
  <si>
    <t>ESP3</t>
  </si>
  <si>
    <t>47</t>
  </si>
  <si>
    <t>KAZ1</t>
  </si>
  <si>
    <t>48</t>
  </si>
  <si>
    <t>49</t>
  </si>
  <si>
    <t>LTU</t>
  </si>
  <si>
    <t>50</t>
  </si>
  <si>
    <t>51</t>
  </si>
  <si>
    <t>AUS</t>
  </si>
  <si>
    <t>52</t>
  </si>
  <si>
    <t>CZE</t>
  </si>
  <si>
    <t>53</t>
  </si>
  <si>
    <t>ESP4</t>
  </si>
  <si>
    <t>54</t>
  </si>
  <si>
    <t>EST</t>
  </si>
  <si>
    <t>55</t>
  </si>
  <si>
    <t>MIX (VAN/KAZ)</t>
  </si>
  <si>
    <t>56</t>
  </si>
  <si>
    <t>57</t>
  </si>
  <si>
    <t>SWE</t>
  </si>
  <si>
    <t>58</t>
  </si>
  <si>
    <t>59</t>
  </si>
  <si>
    <t>TUR2</t>
  </si>
  <si>
    <t>60</t>
  </si>
  <si>
    <t>FIN2</t>
  </si>
  <si>
    <t>61</t>
  </si>
  <si>
    <t>FRA</t>
  </si>
  <si>
    <t>62</t>
  </si>
  <si>
    <t>63</t>
  </si>
  <si>
    <t>RUS1</t>
  </si>
  <si>
    <t>64</t>
  </si>
  <si>
    <t>MEN´S TEAM</t>
  </si>
  <si>
    <t xml:space="preserve">         9:00</t>
  </si>
  <si>
    <t xml:space="preserve">            FRI</t>
  </si>
  <si>
    <t>AZE1</t>
  </si>
  <si>
    <t>MIX(AUS/POL)</t>
  </si>
  <si>
    <t>GRE</t>
  </si>
  <si>
    <t>RUS5</t>
  </si>
  <si>
    <t>SWE1</t>
  </si>
  <si>
    <t>MIX (NED/DEN)</t>
  </si>
  <si>
    <t>MIX (CAN/ISR)</t>
  </si>
  <si>
    <t>SWE/FIN</t>
  </si>
  <si>
    <t>KAZ</t>
  </si>
  <si>
    <t>MIX (FIN/ESP)</t>
  </si>
  <si>
    <t>NED</t>
  </si>
  <si>
    <t>MIX (ENG/WAL)</t>
  </si>
  <si>
    <t>AZE2</t>
  </si>
  <si>
    <t>Mix(JAM/ARG)</t>
  </si>
  <si>
    <t>SWE2</t>
  </si>
  <si>
    <t>Women´s team</t>
  </si>
  <si>
    <t>FINLANDIA OPEN 2015</t>
  </si>
  <si>
    <t xml:space="preserve">         11:00</t>
  </si>
  <si>
    <t xml:space="preserve">      17:30</t>
  </si>
  <si>
    <t xml:space="preserve">       20:30</t>
  </si>
  <si>
    <t xml:space="preserve">    FRI</t>
  </si>
  <si>
    <t xml:space="preserve">     14:30</t>
  </si>
  <si>
    <t>FINLANDIA OPEN</t>
  </si>
  <si>
    <t xml:space="preserve">      20:30</t>
  </si>
  <si>
    <t xml:space="preserve">        17:30</t>
  </si>
  <si>
    <t xml:space="preserve">        14:30</t>
  </si>
  <si>
    <t>3-0</t>
  </si>
  <si>
    <t>3-2</t>
  </si>
  <si>
    <t>3-1</t>
  </si>
  <si>
    <t xml:space="preserve">  3-2</t>
  </si>
  <si>
    <t xml:space="preserve">  3-1</t>
  </si>
  <si>
    <t xml:space="preserve">    3-2</t>
  </si>
  <si>
    <t>Finnish Table Tennis Association</t>
  </si>
  <si>
    <t>PÄIVÄMÄÄRÄ</t>
  </si>
  <si>
    <t xml:space="preserve">FINLANDIA OPEN </t>
  </si>
  <si>
    <t>SARJA-LOHKO</t>
  </si>
  <si>
    <t>Men</t>
  </si>
  <si>
    <t>Joukkue</t>
  </si>
  <si>
    <t>ESP 2</t>
  </si>
  <si>
    <t>A</t>
  </si>
  <si>
    <t>SHVETC Kirill</t>
  </si>
  <si>
    <t>X</t>
  </si>
  <si>
    <t>CABALLERO Carlos</t>
  </si>
  <si>
    <t>B</t>
  </si>
  <si>
    <t>GUSEV Arseny</t>
  </si>
  <si>
    <t>Y</t>
  </si>
  <si>
    <t>CALVO Alejandro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</si>
  <si>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</si>
  <si>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</si>
  <si>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</si>
  <si>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</si>
  <si>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</si>
  <si>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</si>
  <si>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</si>
  <si>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</si>
  <si>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</si>
  <si>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</si>
  <si>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</si>
  <si>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</si>
  <si>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</si>
  <si>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</si>
  <si>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</si>
  <si>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</si>
  <si>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</si>
  <si>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</si>
  <si>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</si>
  <si>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</si>
  <si>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</si>
  <si>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</si>
  <si>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Lux-Bul</t>
  </si>
  <si>
    <t>Ven/Ind</t>
  </si>
  <si>
    <t>GLOD Eric</t>
  </si>
  <si>
    <t>VILLANUEVA Nelson</t>
  </si>
  <si>
    <t>ZHARIKOV Petr</t>
  </si>
  <si>
    <t>KOHLI Tanuj</t>
  </si>
  <si>
    <t>Nor</t>
  </si>
  <si>
    <t>Tur 1</t>
  </si>
  <si>
    <t>WAERSTED Marcus</t>
  </si>
  <si>
    <t>GUNDUZ Ziver</t>
  </si>
  <si>
    <t>MERINGDAL Fredrik</t>
  </si>
  <si>
    <t>OZTURK Özgun</t>
  </si>
  <si>
    <t/>
  </si>
  <si>
    <t>Isr/Fra</t>
  </si>
  <si>
    <t>GREGOIRE Jean</t>
  </si>
  <si>
    <t>FUJIMURA Tomoya</t>
  </si>
  <si>
    <t>LAVERGNE Paul</t>
  </si>
  <si>
    <t>MIYAMOTO Yukinori</t>
  </si>
  <si>
    <t>TAUBER Michael</t>
  </si>
  <si>
    <t>Aus/Sco</t>
  </si>
  <si>
    <t>Eng</t>
  </si>
  <si>
    <t>GUANG Shi</t>
  </si>
  <si>
    <t>MCBEATH David</t>
  </si>
  <si>
    <t>DIXON Xavier</t>
  </si>
  <si>
    <t>O´DRISCOLL Michael</t>
  </si>
  <si>
    <t>Rus3</t>
  </si>
  <si>
    <t>Arg/USA</t>
  </si>
  <si>
    <t>ABUSEV Artur</t>
  </si>
  <si>
    <t>TRAN Theodore</t>
  </si>
  <si>
    <t>KATSMAN Lev</t>
  </si>
  <si>
    <t>MOAVRO Sebastian</t>
  </si>
  <si>
    <t>RUS 4</t>
  </si>
  <si>
    <t>BLR 2</t>
  </si>
  <si>
    <t>Samsonov Vladislav</t>
  </si>
  <si>
    <t>DAUNAROVICH Pavel</t>
  </si>
  <si>
    <t>Stepanov Ivan</t>
  </si>
  <si>
    <t>HENIN Valentin</t>
  </si>
  <si>
    <t>Isl</t>
  </si>
  <si>
    <t>JPN 1</t>
  </si>
  <si>
    <t>RAGNARSSON Gunnar Snorri</t>
  </si>
  <si>
    <t>UEMURA Keiya</t>
  </si>
  <si>
    <t>JONSSON David</t>
  </si>
  <si>
    <t>TAZOE Kenta</t>
  </si>
  <si>
    <t>FRA/SUI</t>
  </si>
  <si>
    <t>MOMMESSIN Alexis</t>
  </si>
  <si>
    <t>HASHIMLI Khayal</t>
  </si>
  <si>
    <t>SCHAFFTER Simon</t>
  </si>
  <si>
    <t>JAFARZADE Jafar</t>
  </si>
  <si>
    <t>USA/Iran</t>
  </si>
  <si>
    <t>CANO Rodrigo</t>
  </si>
  <si>
    <t>BOCKOVEN Chase</t>
  </si>
  <si>
    <t>MASIP Joan</t>
  </si>
  <si>
    <t>AMIRI NIA Soroosh</t>
  </si>
  <si>
    <t>POWELL David</t>
  </si>
  <si>
    <t>HORT Tomas</t>
  </si>
  <si>
    <t>HU Heming</t>
  </si>
  <si>
    <t>LEBEDA Michal</t>
  </si>
  <si>
    <t>Est</t>
  </si>
  <si>
    <t>Esp 4</t>
  </si>
  <si>
    <t>SAAREMÄE Rivo</t>
  </si>
  <si>
    <t>SANCHEZ Diego</t>
  </si>
  <si>
    <t>LAANE Lauri</t>
  </si>
  <si>
    <t>CASARES Rafael</t>
  </si>
  <si>
    <t>Fin 2</t>
  </si>
  <si>
    <t>Tur 2</t>
  </si>
  <si>
    <t>O'CONNOR Miikka</t>
  </si>
  <si>
    <t>ULUCAK Batuhan</t>
  </si>
  <si>
    <t>MYLLÄRINEN Markus</t>
  </si>
  <si>
    <t>YIGENLER Talha</t>
  </si>
  <si>
    <t>FIN 1</t>
  </si>
  <si>
    <t>KAZ 2</t>
  </si>
  <si>
    <t>OLAH Benedek</t>
  </si>
  <si>
    <t>MARHABAYEV Deas</t>
  </si>
  <si>
    <t>KANTOLA Roope</t>
  </si>
  <si>
    <t>SARSEMBAYEV Dias</t>
  </si>
  <si>
    <t>SOINE Toni</t>
  </si>
  <si>
    <t>SOINE Toni / OLAH Benedek</t>
  </si>
  <si>
    <t>MARHABAYEV Deas / SARSEMBAYEV Dias</t>
  </si>
  <si>
    <t>BLR 1</t>
  </si>
  <si>
    <t>MILOVANOV Andrey</t>
  </si>
  <si>
    <t>SHAMRUK Gleb</t>
  </si>
  <si>
    <t>SHVETC Kirill / GUSEV Arseny</t>
  </si>
  <si>
    <t>MILOVANOV Andrey / SHAMRUK Gleb</t>
  </si>
  <si>
    <t>LOTFIJANABADI Miad</t>
  </si>
  <si>
    <t>OMRANI Seyed Pourya</t>
  </si>
  <si>
    <t>ITA</t>
  </si>
  <si>
    <t>ROSSI Carlo</t>
  </si>
  <si>
    <t>BACIOCCCHI Alessandro</t>
  </si>
  <si>
    <t>ALLEGRO Martin</t>
  </si>
  <si>
    <t>SWARTENBROUCKX Gaetan</t>
  </si>
  <si>
    <t>ESP 1</t>
  </si>
  <si>
    <t>VILCHES Miguel Angel</t>
  </si>
  <si>
    <t>FRANCO Carlos</t>
  </si>
  <si>
    <t>TOG/WAL</t>
  </si>
  <si>
    <t>AGBETOGLO Komi Mawussi</t>
  </si>
  <si>
    <t>O´CONNELL Daniel</t>
  </si>
  <si>
    <t>FIN 3</t>
  </si>
  <si>
    <t>SCHMID Elia</t>
  </si>
  <si>
    <t>SOINE Samuli</t>
  </si>
  <si>
    <t>WEBER Lionel</t>
  </si>
  <si>
    <t>TENNILÄ Otto</t>
  </si>
  <si>
    <t>SCHOU NIELSEN Claus</t>
  </si>
  <si>
    <t>RASMUSSEN Tobias</t>
  </si>
  <si>
    <t>RASMUSSEN Kasper</t>
  </si>
  <si>
    <t>PUR/SWE</t>
  </si>
  <si>
    <t>HEDLUND Jesper</t>
  </si>
  <si>
    <t>GONZALEZ Daniel</t>
  </si>
  <si>
    <t>ITA 2</t>
  </si>
  <si>
    <t>RECH DALDOSSO Marco</t>
  </si>
  <si>
    <t>QIAN Cheng</t>
  </si>
  <si>
    <t>KAZ 1</t>
  </si>
  <si>
    <t>ZHOLUDEV Denis</t>
  </si>
  <si>
    <t>GERASSIMENKO Kirill</t>
  </si>
  <si>
    <t>UDRA Alfredas</t>
  </si>
  <si>
    <t>STANKEVICIUS Medardas</t>
  </si>
  <si>
    <t>Van/Kaz</t>
  </si>
  <si>
    <t>KELBUGANOV Timur</t>
  </si>
  <si>
    <t>YOSHUA Jordan Shing</t>
  </si>
  <si>
    <t>STENER Jonas</t>
  </si>
  <si>
    <t>ERICSON Gustaf</t>
  </si>
  <si>
    <t>RUS 1</t>
  </si>
  <si>
    <t>GADIEV Vildan</t>
  </si>
  <si>
    <t>BATOCCHI Hugo</t>
  </si>
  <si>
    <t>KHRIPURENKO Alexander</t>
  </si>
  <si>
    <t>CAPELLO Benji</t>
  </si>
  <si>
    <t>Women</t>
  </si>
  <si>
    <t>AZE 1</t>
  </si>
  <si>
    <t>JPN 2</t>
  </si>
  <si>
    <t>DENG Simeng</t>
  </si>
  <si>
    <t>MASAMOTO Hikari</t>
  </si>
  <si>
    <t>ZHOU Chuyi</t>
  </si>
  <si>
    <t>YAMAMOTO Rei</t>
  </si>
  <si>
    <t>DENG Simeng / ZHOU Chuyi</t>
  </si>
  <si>
    <t>MASAMOTO Hikari / YAMAMOTO Rei</t>
  </si>
  <si>
    <t xml:space="preserve">FIN 1 </t>
  </si>
  <si>
    <t>Aus/Pol</t>
  </si>
  <si>
    <t>LUNDSTRÖM Annika</t>
  </si>
  <si>
    <t>TAPPER Melissa</t>
  </si>
  <si>
    <t>KIRICHENKO Anna</t>
  </si>
  <si>
    <t>PIETKIEWICZ Monika</t>
  </si>
  <si>
    <t>Ita 2</t>
  </si>
  <si>
    <t>Gre</t>
  </si>
  <si>
    <t>ZANCANER Denisa</t>
  </si>
  <si>
    <t>CHATZILYGEROUDI Georgia</t>
  </si>
  <si>
    <t>VIVARELLI Debora</t>
  </si>
  <si>
    <t>PARIDI Konstantina</t>
  </si>
  <si>
    <t>SWE 1</t>
  </si>
  <si>
    <t>RUS 5</t>
  </si>
  <si>
    <t>BÖLENIUS Sannamari</t>
  </si>
  <si>
    <t>KHLYZOVA Elizaveta</t>
  </si>
  <si>
    <t>KARLSSON Michaela</t>
  </si>
  <si>
    <t>KULIKOVA Olga</t>
  </si>
  <si>
    <t>Can/Isr</t>
  </si>
  <si>
    <t>Ned/Den</t>
  </si>
  <si>
    <t>NELI Shoiffer</t>
  </si>
  <si>
    <t>CHRISTENSSEN Stefanie</t>
  </si>
  <si>
    <t>CHAN Alayna</t>
  </si>
  <si>
    <t>VAN DUIN Rianne</t>
  </si>
  <si>
    <t>Ltu</t>
  </si>
  <si>
    <t>MACAITE Aiste</t>
  </si>
  <si>
    <t>KETCHKO Olesja</t>
  </si>
  <si>
    <t>STUCKYTE Egle</t>
  </si>
  <si>
    <t>AVAMERI Airi</t>
  </si>
  <si>
    <t>Sui</t>
  </si>
  <si>
    <t>Swe/Fin</t>
  </si>
  <si>
    <t>MORET Rachel</t>
  </si>
  <si>
    <t>MUSTAFA Huda</t>
  </si>
  <si>
    <t>REUST Céline</t>
  </si>
  <si>
    <t>ERKHEIKKI Sofia</t>
  </si>
  <si>
    <t>Rus 4</t>
  </si>
  <si>
    <t>HORGEN Sarah</t>
  </si>
  <si>
    <t>SABITOVA Valentina</t>
  </si>
  <si>
    <t>NILSEN Nora Bagner</t>
  </si>
  <si>
    <t>BARANOVA Olga</t>
  </si>
  <si>
    <t>SUZUKI Rika</t>
  </si>
  <si>
    <t>LAVROVA Anastassiya</t>
  </si>
  <si>
    <t>ANDO Minami</t>
  </si>
  <si>
    <t>GATS Yuliya</t>
  </si>
  <si>
    <t>RUS 3</t>
  </si>
  <si>
    <t>Fin/Esp</t>
  </si>
  <si>
    <t>SAVELYEVA Antonina</t>
  </si>
  <si>
    <t>BUENO Paula</t>
  </si>
  <si>
    <t>LEBEDEVA Viktoriia</t>
  </si>
  <si>
    <t>ERIKSSON Pihla</t>
  </si>
  <si>
    <t>Ned</t>
  </si>
  <si>
    <t>Ita 1</t>
  </si>
  <si>
    <t>VERMAAS Kim</t>
  </si>
  <si>
    <t>MOSCONI Veronica</t>
  </si>
  <si>
    <t>MEN Shuohan</t>
  </si>
  <si>
    <t>PICCOLIN Giorgia</t>
  </si>
  <si>
    <t>BEL</t>
  </si>
  <si>
    <t>Eng/Wal</t>
  </si>
  <si>
    <t>GUIDON Morgane</t>
  </si>
  <si>
    <t>CAREY Charlotte</t>
  </si>
  <si>
    <t>KOSZULAP Natacha</t>
  </si>
  <si>
    <t>LE FEVRE Karina</t>
  </si>
  <si>
    <t>Aze 2</t>
  </si>
  <si>
    <t>RUS 2</t>
  </si>
  <si>
    <t>IMANOVA Maryam</t>
  </si>
  <si>
    <t>DMITRIEVA Anna</t>
  </si>
  <si>
    <t>QARAYEVA Nazakat</t>
  </si>
  <si>
    <t>SHADRINA Daria</t>
  </si>
  <si>
    <t>Jam/Arg</t>
  </si>
  <si>
    <t>Swe 2</t>
  </si>
  <si>
    <t>FUKUHARA Paula</t>
  </si>
  <si>
    <t>LJUNGSBERG Elin</t>
  </si>
  <si>
    <t>SHENIQUE Clare</t>
  </si>
  <si>
    <t>FRONT Erika</t>
  </si>
  <si>
    <t>BLAZHKO Anna</t>
  </si>
  <si>
    <t>GUSEVA Ekaterina</t>
  </si>
  <si>
    <t>BLAZHKO Anna / GUSEVA Ekaterina</t>
  </si>
  <si>
    <t>II</t>
  </si>
  <si>
    <t>ASCHWANDEN Rahel</t>
  </si>
  <si>
    <t>Rus 3</t>
  </si>
  <si>
    <t>Rus 2</t>
  </si>
  <si>
    <t>Swe</t>
  </si>
  <si>
    <t>ARLOUSKAYA Alina</t>
  </si>
  <si>
    <t>BOGDANOVA Nadezhda</t>
  </si>
  <si>
    <t>ITA 1</t>
  </si>
  <si>
    <t>IRI</t>
  </si>
  <si>
    <t>ENG/WAL</t>
  </si>
  <si>
    <t>BLR</t>
  </si>
  <si>
    <t>KHRIPUNENKO Alexander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</si>
</sst>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_)"/>
    <numFmt numFmtId="166" formatCode="_-* #,##0\ &quot;mk&quot;_-;\-* #,##0\ &quot;mk&quot;_-;_-* &quot;-&quot;\ &quot;mk&quot;_-;_-@_-"/>
    <numFmt numFmtId="167" formatCode="_-* #,##0\ _m_k_-;\-* #,##0\ _m_k_-;_-* &quot;-&quot;\ _m_k_-;_-@_-"/>
    <numFmt numFmtId="168" formatCode="_-* #,##0.00\ &quot;mk&quot;_-;\-* #,##0.00\ &quot;mk&quot;_-;_-* &quot;-&quot;??\ &quot;mk&quot;_-;_-@_-"/>
    <numFmt numFmtId="169" formatCode="_-* #,##0.00\ _m_k_-;\-* #,##0.00\ _m_k_-;_-* &quot;-&quot;??\ _m_k_-;_-@_-"/>
    <numFmt numFmtId="170" formatCode="[$-40B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2"/>
      <name val="Arial"/>
      <family val="0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8" fillId="0" borderId="0">
      <alignment/>
      <protection/>
    </xf>
    <xf numFmtId="0" fontId="32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0" fontId="4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20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 horizontal="center"/>
    </xf>
    <xf numFmtId="16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2" fontId="2" fillId="0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 applyProtection="1">
      <alignment horizontal="left" vertical="center" indent="2"/>
      <protection locked="0"/>
    </xf>
    <xf numFmtId="0" fontId="3" fillId="0" borderId="24" xfId="0" applyFont="1" applyFill="1" applyBorder="1" applyAlignment="1" applyProtection="1">
      <alignment horizontal="left" vertical="center" indent="2"/>
      <protection locked="0"/>
    </xf>
    <xf numFmtId="0" fontId="3" fillId="33" borderId="19" xfId="0" applyFont="1" applyFill="1" applyBorder="1" applyAlignment="1" applyProtection="1">
      <alignment horizontal="left" vertical="center" indent="2"/>
      <protection locked="0"/>
    </xf>
    <xf numFmtId="0" fontId="6" fillId="0" borderId="20" xfId="0" applyFont="1" applyBorder="1" applyAlignment="1" applyProtection="1">
      <alignment horizontal="left" vertical="center" indent="2"/>
      <protection locked="0"/>
    </xf>
    <xf numFmtId="0" fontId="6" fillId="0" borderId="25" xfId="0" applyFont="1" applyBorder="1" applyAlignment="1" applyProtection="1">
      <alignment horizontal="left" vertical="center" indent="2"/>
      <protection locked="0"/>
    </xf>
    <xf numFmtId="2" fontId="3" fillId="0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2" fillId="0" borderId="0" xfId="48" applyFill="1">
      <alignment/>
      <protection/>
    </xf>
    <xf numFmtId="49" fontId="2" fillId="33" borderId="26" xfId="0" applyNumberFormat="1" applyFont="1" applyFill="1" applyBorder="1" applyAlignment="1" applyProtection="1">
      <alignment horizontal="left" indent="1"/>
      <protection locked="0"/>
    </xf>
    <xf numFmtId="49" fontId="2" fillId="33" borderId="27" xfId="0" applyNumberFormat="1" applyFont="1" applyFill="1" applyBorder="1" applyAlignment="1" applyProtection="1">
      <alignment horizontal="left" indent="1"/>
      <protection locked="0"/>
    </xf>
    <xf numFmtId="2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left" indent="1"/>
      <protection locked="0"/>
    </xf>
    <xf numFmtId="0" fontId="2" fillId="33" borderId="25" xfId="0" applyFont="1" applyFill="1" applyBorder="1" applyAlignment="1" applyProtection="1">
      <alignment horizontal="left" indent="1"/>
      <protection locked="0"/>
    </xf>
    <xf numFmtId="2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20" xfId="0" applyNumberFormat="1" applyFont="1" applyBorder="1" applyAlignment="1" applyProtection="1">
      <alignment/>
      <protection/>
    </xf>
    <xf numFmtId="165" fontId="2" fillId="33" borderId="31" xfId="0" applyNumberFormat="1" applyFont="1" applyFill="1" applyBorder="1" applyAlignment="1" applyProtection="1">
      <alignment horizontal="center"/>
      <protection locked="0"/>
    </xf>
    <xf numFmtId="165" fontId="2" fillId="33" borderId="31" xfId="0" applyNumberFormat="1" applyFont="1" applyFill="1" applyBorder="1" applyAlignment="1" applyProtection="1" quotePrefix="1">
      <alignment horizontal="center"/>
      <protection locked="0"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2" fillId="0" borderId="26" xfId="0" applyNumberFormat="1" applyFont="1" applyBorder="1" applyAlignment="1" applyProtection="1">
      <alignment horizontal="left"/>
      <protection/>
    </xf>
    <xf numFmtId="165" fontId="2" fillId="33" borderId="36" xfId="0" applyNumberFormat="1" applyFont="1" applyFill="1" applyBorder="1" applyAlignment="1" applyProtection="1">
      <alignment horizontal="center"/>
      <protection locked="0"/>
    </xf>
    <xf numFmtId="165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165" fontId="2" fillId="33" borderId="31" xfId="0" applyNumberFormat="1" applyFont="1" applyFill="1" applyBorder="1" applyAlignment="1" applyProtection="1">
      <alignment horizontal="center" vertical="center"/>
      <protection locked="0"/>
    </xf>
    <xf numFmtId="165" fontId="2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/>
      <protection/>
    </xf>
    <xf numFmtId="0" fontId="2" fillId="0" borderId="20" xfId="0" applyFont="1" applyBorder="1" applyAlignment="1">
      <alignment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 horizontal="center"/>
      <protection/>
    </xf>
    <xf numFmtId="0" fontId="3" fillId="34" borderId="4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7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49" fontId="2" fillId="33" borderId="33" xfId="0" applyNumberFormat="1" applyFont="1" applyFill="1" applyBorder="1" applyAlignment="1" applyProtection="1">
      <alignment horizontal="left" indent="1"/>
      <protection locked="0"/>
    </xf>
    <xf numFmtId="0" fontId="2" fillId="0" borderId="15" xfId="0" applyFont="1" applyBorder="1" applyAlignment="1">
      <alignment/>
    </xf>
    <xf numFmtId="0" fontId="7" fillId="0" borderId="0" xfId="49">
      <alignment/>
      <protection/>
    </xf>
    <xf numFmtId="0" fontId="5" fillId="0" borderId="0" xfId="49" applyFont="1" applyBorder="1" applyProtection="1">
      <alignment/>
      <protection/>
    </xf>
    <xf numFmtId="0" fontId="3" fillId="0" borderId="31" xfId="49" applyFont="1" applyBorder="1" applyAlignment="1" applyProtection="1">
      <alignment horizontal="center"/>
      <protection/>
    </xf>
    <xf numFmtId="0" fontId="3" fillId="0" borderId="32" xfId="49" applyFont="1" applyBorder="1" applyAlignment="1" applyProtection="1">
      <alignment horizontal="center"/>
      <protection/>
    </xf>
    <xf numFmtId="165" fontId="2" fillId="33" borderId="31" xfId="49" applyNumberFormat="1" applyFont="1" applyFill="1" applyBorder="1" applyAlignment="1" applyProtection="1">
      <alignment horizontal="center"/>
      <protection locked="0"/>
    </xf>
    <xf numFmtId="165" fontId="2" fillId="33" borderId="31" xfId="49" applyNumberFormat="1" applyFont="1" applyFill="1" applyBorder="1" applyAlignment="1" applyProtection="1">
      <alignment horizontal="center" vertical="center"/>
      <protection locked="0"/>
    </xf>
    <xf numFmtId="165" fontId="2" fillId="33" borderId="37" xfId="49" applyNumberFormat="1" applyFont="1" applyFill="1" applyBorder="1" applyAlignment="1" applyProtection="1">
      <alignment horizontal="center" vertical="center"/>
      <protection locked="0"/>
    </xf>
    <xf numFmtId="165" fontId="2" fillId="33" borderId="29" xfId="49" applyNumberFormat="1" applyFont="1" applyFill="1" applyBorder="1" applyAlignment="1" applyProtection="1">
      <alignment horizontal="center" vertical="center"/>
      <protection locked="0"/>
    </xf>
    <xf numFmtId="165" fontId="2" fillId="33" borderId="36" xfId="49" applyNumberFormat="1" applyFont="1" applyFill="1" applyBorder="1" applyAlignment="1" applyProtection="1">
      <alignment horizontal="center"/>
      <protection locked="0"/>
    </xf>
    <xf numFmtId="0" fontId="2" fillId="0" borderId="0" xfId="49" applyFont="1" applyBorder="1">
      <alignment/>
      <protection/>
    </xf>
    <xf numFmtId="165" fontId="2" fillId="33" borderId="31" xfId="49" applyNumberFormat="1" applyFont="1" applyFill="1" applyBorder="1" applyAlignment="1" applyProtection="1" quotePrefix="1">
      <alignment horizontal="center"/>
      <protection locked="0"/>
    </xf>
    <xf numFmtId="0" fontId="2" fillId="0" borderId="24" xfId="49" applyFont="1" applyFill="1" applyBorder="1" applyAlignment="1" applyProtection="1">
      <alignment/>
      <protection locked="0"/>
    </xf>
    <xf numFmtId="0" fontId="3" fillId="0" borderId="0" xfId="49" applyFont="1" applyBorder="1" applyProtection="1">
      <alignment/>
      <protection/>
    </xf>
    <xf numFmtId="0" fontId="2" fillId="0" borderId="33" xfId="49" applyFont="1" applyBorder="1" applyAlignment="1" applyProtection="1">
      <alignment horizontal="center"/>
      <protection/>
    </xf>
    <xf numFmtId="0" fontId="2" fillId="0" borderId="34" xfId="49" applyNumberFormat="1" applyFont="1" applyBorder="1" applyAlignment="1">
      <alignment horizontal="center"/>
      <protection/>
    </xf>
    <xf numFmtId="0" fontId="3" fillId="0" borderId="25" xfId="49" applyFont="1" applyFill="1" applyBorder="1" applyAlignment="1" applyProtection="1">
      <alignment horizontal="center"/>
      <protection/>
    </xf>
    <xf numFmtId="0" fontId="3" fillId="0" borderId="35" xfId="49" applyFont="1" applyFill="1" applyBorder="1" applyAlignment="1" applyProtection="1">
      <alignment horizontal="center"/>
      <protection/>
    </xf>
    <xf numFmtId="2" fontId="2" fillId="0" borderId="23" xfId="49" applyNumberFormat="1" applyFont="1" applyFill="1" applyBorder="1" applyAlignment="1">
      <alignment horizontal="center"/>
      <protection/>
    </xf>
    <xf numFmtId="0" fontId="2" fillId="0" borderId="31" xfId="49" applyFont="1" applyFill="1" applyBorder="1" applyAlignment="1">
      <alignment horizontal="center"/>
      <protection/>
    </xf>
    <xf numFmtId="2" fontId="2" fillId="0" borderId="15" xfId="49" applyNumberFormat="1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3" fillId="0" borderId="19" xfId="49" applyFont="1" applyBorder="1" applyProtection="1">
      <alignment/>
      <protection/>
    </xf>
    <xf numFmtId="0" fontId="2" fillId="0" borderId="20" xfId="49" applyNumberFormat="1" applyFont="1" applyBorder="1" applyProtection="1">
      <alignment/>
      <protection/>
    </xf>
    <xf numFmtId="0" fontId="2" fillId="0" borderId="26" xfId="49" applyNumberFormat="1" applyFont="1" applyBorder="1" applyAlignment="1" applyProtection="1">
      <alignment horizontal="left"/>
      <protection/>
    </xf>
    <xf numFmtId="0" fontId="2" fillId="0" borderId="24" xfId="49" applyFont="1" applyBorder="1" applyProtection="1">
      <alignment/>
      <protection/>
    </xf>
    <xf numFmtId="0" fontId="2" fillId="0" borderId="38" xfId="49" applyFont="1" applyFill="1" applyBorder="1" applyAlignment="1" applyProtection="1">
      <alignment horizontal="center"/>
      <protection/>
    </xf>
    <xf numFmtId="0" fontId="2" fillId="0" borderId="39" xfId="49" applyFont="1" applyFill="1" applyBorder="1" applyAlignment="1" applyProtection="1">
      <alignment horizontal="center"/>
      <protection/>
    </xf>
    <xf numFmtId="0" fontId="2" fillId="0" borderId="0" xfId="49" applyFont="1" applyBorder="1" applyProtection="1">
      <alignment/>
      <protection/>
    </xf>
    <xf numFmtId="0" fontId="3" fillId="0" borderId="0" xfId="49" applyFont="1">
      <alignment/>
      <protection/>
    </xf>
    <xf numFmtId="0" fontId="2" fillId="0" borderId="18" xfId="49" applyFont="1" applyBorder="1">
      <alignment/>
      <protection/>
    </xf>
    <xf numFmtId="0" fontId="2" fillId="0" borderId="19" xfId="49" applyFont="1" applyFill="1" applyBorder="1" applyProtection="1">
      <alignment/>
      <protection/>
    </xf>
    <xf numFmtId="0" fontId="3" fillId="0" borderId="20" xfId="49" applyFont="1" applyFill="1" applyBorder="1" applyProtection="1">
      <alignment/>
      <protection/>
    </xf>
    <xf numFmtId="0" fontId="2" fillId="0" borderId="21" xfId="49" applyFont="1" applyBorder="1">
      <alignment/>
      <protection/>
    </xf>
    <xf numFmtId="0" fontId="2" fillId="0" borderId="22" xfId="49" applyFont="1" applyBorder="1">
      <alignment/>
      <protection/>
    </xf>
    <xf numFmtId="0" fontId="2" fillId="0" borderId="12" xfId="49" applyFont="1" applyBorder="1">
      <alignment/>
      <protection/>
    </xf>
    <xf numFmtId="2" fontId="2" fillId="0" borderId="23" xfId="49" applyNumberFormat="1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 applyProtection="1">
      <alignment horizontal="left" vertical="center" indent="2"/>
      <protection locked="0"/>
    </xf>
    <xf numFmtId="2" fontId="3" fillId="0" borderId="15" xfId="49" applyNumberFormat="1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2" fontId="3" fillId="0" borderId="28" xfId="49" applyNumberFormat="1" applyFont="1" applyFill="1" applyBorder="1" applyAlignment="1">
      <alignment horizontal="center"/>
      <protection/>
    </xf>
    <xf numFmtId="0" fontId="3" fillId="0" borderId="29" xfId="49" applyFont="1" applyFill="1" applyBorder="1" applyAlignment="1">
      <alignment horizontal="center"/>
      <protection/>
    </xf>
    <xf numFmtId="2" fontId="5" fillId="0" borderId="10" xfId="49" applyNumberFormat="1" applyFont="1" applyFill="1" applyBorder="1" applyAlignment="1">
      <alignment horizontal="left"/>
      <protection/>
    </xf>
    <xf numFmtId="2" fontId="5" fillId="0" borderId="10" xfId="49" applyNumberFormat="1" applyFont="1" applyFill="1" applyBorder="1" applyAlignment="1" applyProtection="1">
      <alignment horizontal="left"/>
      <protection locked="0"/>
    </xf>
    <xf numFmtId="0" fontId="2" fillId="0" borderId="30" xfId="49" applyFont="1" applyFill="1" applyBorder="1" applyProtection="1">
      <alignment/>
      <protection locked="0"/>
    </xf>
    <xf numFmtId="2" fontId="2" fillId="0" borderId="0" xfId="49" applyNumberFormat="1" applyFont="1" applyFill="1" applyBorder="1">
      <alignment/>
      <protection/>
    </xf>
    <xf numFmtId="0" fontId="2" fillId="0" borderId="0" xfId="49" applyFont="1" applyFill="1" applyBorder="1" applyAlignment="1" applyProtection="1">
      <alignment/>
      <protection locked="0"/>
    </xf>
    <xf numFmtId="0" fontId="3" fillId="0" borderId="0" xfId="49" applyFont="1" applyBorder="1" applyAlignment="1" applyProtection="1">
      <alignment horizontal="left"/>
      <protection/>
    </xf>
    <xf numFmtId="0" fontId="3" fillId="0" borderId="10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0" fontId="2" fillId="0" borderId="20" xfId="49" applyFont="1" applyBorder="1">
      <alignment/>
      <protection/>
    </xf>
    <xf numFmtId="0" fontId="3" fillId="34" borderId="40" xfId="49" applyFont="1" applyFill="1" applyBorder="1" applyAlignment="1" applyProtection="1">
      <alignment horizontal="center"/>
      <protection/>
    </xf>
    <xf numFmtId="0" fontId="3" fillId="34" borderId="41" xfId="49" applyFont="1" applyFill="1" applyBorder="1" applyAlignment="1" applyProtection="1">
      <alignment horizontal="center"/>
      <protection/>
    </xf>
    <xf numFmtId="0" fontId="2" fillId="0" borderId="15" xfId="49" applyFont="1" applyBorder="1">
      <alignment/>
      <protection/>
    </xf>
    <xf numFmtId="0" fontId="2" fillId="0" borderId="42" xfId="49" applyFont="1" applyFill="1" applyBorder="1" applyProtection="1">
      <alignment/>
      <protection locked="0"/>
    </xf>
    <xf numFmtId="0" fontId="3" fillId="0" borderId="43" xfId="49" applyFont="1" applyFill="1" applyBorder="1" applyAlignment="1" applyProtection="1">
      <alignment horizontal="left" vertical="center" indent="2"/>
      <protection locked="0"/>
    </xf>
    <xf numFmtId="0" fontId="2" fillId="0" borderId="13" xfId="49" applyFont="1" applyBorder="1">
      <alignment/>
      <protection/>
    </xf>
    <xf numFmtId="17" fontId="2" fillId="0" borderId="0" xfId="49" applyNumberFormat="1" applyFont="1" applyBorder="1" applyProtection="1">
      <alignment/>
      <protection/>
    </xf>
    <xf numFmtId="49" fontId="2" fillId="0" borderId="0" xfId="49" applyNumberFormat="1" applyFont="1" applyBorder="1" applyProtection="1">
      <alignment/>
      <protection/>
    </xf>
    <xf numFmtId="0" fontId="3" fillId="33" borderId="19" xfId="49" applyFont="1" applyFill="1" applyBorder="1" applyAlignment="1" applyProtection="1">
      <alignment horizontal="left" vertical="center" indent="2"/>
      <protection locked="0"/>
    </xf>
    <xf numFmtId="0" fontId="6" fillId="0" borderId="20" xfId="49" applyFont="1" applyBorder="1" applyAlignment="1" applyProtection="1">
      <alignment horizontal="left" vertical="center" indent="2"/>
      <protection locked="0"/>
    </xf>
    <xf numFmtId="0" fontId="6" fillId="0" borderId="25" xfId="49" applyFont="1" applyBorder="1" applyAlignment="1" applyProtection="1">
      <alignment horizontal="left" vertical="center" indent="2"/>
      <protection locked="0"/>
    </xf>
    <xf numFmtId="0" fontId="4" fillId="0" borderId="0" xfId="49" applyFont="1" applyBorder="1" applyProtection="1">
      <alignment/>
      <protection/>
    </xf>
    <xf numFmtId="49" fontId="2" fillId="33" borderId="26" xfId="49" applyNumberFormat="1" applyFont="1" applyFill="1" applyBorder="1" applyAlignment="1" applyProtection="1">
      <alignment horizontal="left" indent="1"/>
      <protection locked="0"/>
    </xf>
    <xf numFmtId="49" fontId="2" fillId="33" borderId="27" xfId="49" applyNumberFormat="1" applyFont="1" applyFill="1" applyBorder="1" applyAlignment="1" applyProtection="1">
      <alignment horizontal="left" indent="1"/>
      <protection locked="0"/>
    </xf>
    <xf numFmtId="0" fontId="2" fillId="33" borderId="20" xfId="49" applyFont="1" applyFill="1" applyBorder="1" applyAlignment="1" applyProtection="1">
      <alignment horizontal="left" indent="1"/>
      <protection locked="0"/>
    </xf>
    <xf numFmtId="0" fontId="2" fillId="33" borderId="25" xfId="49" applyFont="1" applyFill="1" applyBorder="1" applyAlignment="1" applyProtection="1">
      <alignment horizontal="left" indent="1"/>
      <protection locked="0"/>
    </xf>
    <xf numFmtId="0" fontId="2" fillId="0" borderId="0" xfId="48" applyFill="1" applyAlignment="1">
      <alignment horizontal="left" vertical="center"/>
      <protection/>
    </xf>
    <xf numFmtId="0" fontId="2" fillId="0" borderId="0" xfId="48" applyFill="1" applyAlignment="1">
      <alignment horizontal="left"/>
      <protection/>
    </xf>
    <xf numFmtId="16" fontId="0" fillId="0" borderId="0" xfId="0" applyNumberFormat="1" applyAlignment="1">
      <alignment horizontal="center"/>
    </xf>
    <xf numFmtId="49" fontId="0" fillId="0" borderId="17" xfId="0" applyNumberFormat="1" applyBorder="1" applyAlignment="1">
      <alignment horizontal="center"/>
    </xf>
    <xf numFmtId="14" fontId="3" fillId="33" borderId="20" xfId="0" applyNumberFormat="1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 indent="2"/>
      <protection locked="0"/>
    </xf>
    <xf numFmtId="49" fontId="2" fillId="33" borderId="24" xfId="0" applyNumberFormat="1" applyFont="1" applyFill="1" applyBorder="1" applyAlignment="1" applyProtection="1">
      <alignment horizontal="left" vertical="center" indent="2"/>
      <protection locked="0"/>
    </xf>
    <xf numFmtId="0" fontId="2" fillId="33" borderId="19" xfId="0" applyFont="1" applyFill="1" applyBorder="1" applyAlignment="1" applyProtection="1">
      <alignment horizontal="left" indent="1"/>
      <protection locked="0"/>
    </xf>
    <xf numFmtId="0" fontId="2" fillId="33" borderId="24" xfId="0" applyFont="1" applyFill="1" applyBorder="1" applyAlignment="1" applyProtection="1">
      <alignment horizontal="left" indent="1"/>
      <protection locked="0"/>
    </xf>
    <xf numFmtId="49" fontId="2" fillId="33" borderId="44" xfId="0" applyNumberFormat="1" applyFont="1" applyFill="1" applyBorder="1" applyAlignment="1" applyProtection="1">
      <alignment horizontal="left" indent="1"/>
      <protection locked="0"/>
    </xf>
    <xf numFmtId="49" fontId="2" fillId="33" borderId="45" xfId="0" applyNumberFormat="1" applyFont="1" applyFill="1" applyBorder="1" applyAlignment="1" applyProtection="1">
      <alignment horizontal="left" indent="1"/>
      <protection locked="0"/>
    </xf>
    <xf numFmtId="49" fontId="2" fillId="33" borderId="46" xfId="0" applyNumberFormat="1" applyFont="1" applyFill="1" applyBorder="1" applyAlignment="1" applyProtection="1">
      <alignment horizontal="left" indent="1"/>
      <protection locked="0"/>
    </xf>
    <xf numFmtId="49" fontId="2" fillId="33" borderId="19" xfId="0" applyNumberFormat="1" applyFont="1" applyFill="1" applyBorder="1" applyAlignment="1" applyProtection="1">
      <alignment horizontal="left" indent="1"/>
      <protection locked="0"/>
    </xf>
    <xf numFmtId="49" fontId="2" fillId="33" borderId="20" xfId="0" applyNumberFormat="1" applyFont="1" applyFill="1" applyBorder="1" applyAlignment="1" applyProtection="1">
      <alignment horizontal="left" indent="1"/>
      <protection locked="0"/>
    </xf>
    <xf numFmtId="49" fontId="2" fillId="33" borderId="25" xfId="0" applyNumberFormat="1" applyFont="1" applyFill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3" fillId="35" borderId="47" xfId="0" applyFont="1" applyFill="1" applyBorder="1" applyAlignment="1" applyProtection="1">
      <alignment horizontal="left" vertical="center" indent="2"/>
      <protection/>
    </xf>
    <xf numFmtId="0" fontId="2" fillId="35" borderId="47" xfId="0" applyFont="1" applyFill="1" applyBorder="1" applyAlignment="1">
      <alignment horizontal="left" vertical="center" indent="2"/>
    </xf>
    <xf numFmtId="0" fontId="2" fillId="35" borderId="48" xfId="0" applyFont="1" applyFill="1" applyBorder="1" applyAlignment="1">
      <alignment horizontal="left" vertical="center" indent="2"/>
    </xf>
    <xf numFmtId="49" fontId="2" fillId="33" borderId="33" xfId="0" applyNumberFormat="1" applyFont="1" applyFill="1" applyBorder="1" applyAlignment="1" applyProtection="1">
      <alignment horizontal="left" indent="1"/>
      <protection locked="0"/>
    </xf>
    <xf numFmtId="49" fontId="2" fillId="33" borderId="26" xfId="0" applyNumberFormat="1" applyFont="1" applyFill="1" applyBorder="1" applyAlignment="1" applyProtection="1">
      <alignment horizontal="left" indent="1"/>
      <protection locked="0"/>
    </xf>
    <xf numFmtId="49" fontId="2" fillId="33" borderId="27" xfId="0" applyNumberFormat="1" applyFont="1" applyFill="1" applyBorder="1" applyAlignment="1" applyProtection="1">
      <alignment horizontal="left" indent="1"/>
      <protection locked="0"/>
    </xf>
    <xf numFmtId="0" fontId="2" fillId="33" borderId="20" xfId="0" applyFont="1" applyFill="1" applyBorder="1" applyAlignment="1" applyProtection="1">
      <alignment horizontal="left" indent="1"/>
      <protection locked="0"/>
    </xf>
    <xf numFmtId="0" fontId="2" fillId="33" borderId="25" xfId="0" applyFont="1" applyFill="1" applyBorder="1" applyAlignment="1" applyProtection="1">
      <alignment horizontal="left" indent="1"/>
      <protection locked="0"/>
    </xf>
    <xf numFmtId="0" fontId="2" fillId="0" borderId="20" xfId="0" applyFont="1" applyBorder="1" applyAlignment="1" applyProtection="1">
      <alignment horizontal="left" indent="1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49" fontId="2" fillId="33" borderId="44" xfId="49" applyNumberFormat="1" applyFont="1" applyFill="1" applyBorder="1" applyAlignment="1" applyProtection="1">
      <alignment horizontal="left" indent="1"/>
      <protection locked="0"/>
    </xf>
    <xf numFmtId="49" fontId="2" fillId="33" borderId="45" xfId="49" applyNumberFormat="1" applyFont="1" applyFill="1" applyBorder="1" applyAlignment="1" applyProtection="1">
      <alignment horizontal="left" indent="1"/>
      <protection locked="0"/>
    </xf>
    <xf numFmtId="49" fontId="2" fillId="33" borderId="46" xfId="49" applyNumberFormat="1" applyFont="1" applyFill="1" applyBorder="1" applyAlignment="1" applyProtection="1">
      <alignment horizontal="left" indent="1"/>
      <protection locked="0"/>
    </xf>
    <xf numFmtId="0" fontId="2" fillId="33" borderId="19" xfId="49" applyFont="1" applyFill="1" applyBorder="1" applyAlignment="1" applyProtection="1">
      <alignment horizontal="left" indent="1"/>
      <protection locked="0"/>
    </xf>
    <xf numFmtId="0" fontId="2" fillId="33" borderId="24" xfId="49" applyFont="1" applyFill="1" applyBorder="1" applyAlignment="1" applyProtection="1">
      <alignment horizontal="left" indent="1"/>
      <protection locked="0"/>
    </xf>
    <xf numFmtId="49" fontId="2" fillId="33" borderId="19" xfId="49" applyNumberFormat="1" applyFont="1" applyFill="1" applyBorder="1" applyAlignment="1" applyProtection="1">
      <alignment horizontal="left" indent="1"/>
      <protection locked="0"/>
    </xf>
    <xf numFmtId="49" fontId="2" fillId="33" borderId="20" xfId="49" applyNumberFormat="1" applyFont="1" applyFill="1" applyBorder="1" applyAlignment="1" applyProtection="1">
      <alignment horizontal="left" indent="1"/>
      <protection locked="0"/>
    </xf>
    <xf numFmtId="49" fontId="2" fillId="33" borderId="25" xfId="49" applyNumberFormat="1" applyFont="1" applyFill="1" applyBorder="1" applyAlignment="1" applyProtection="1">
      <alignment horizontal="left" indent="1"/>
      <protection locked="0"/>
    </xf>
    <xf numFmtId="0" fontId="2" fillId="0" borderId="19" xfId="49" applyFont="1" applyBorder="1" applyAlignment="1" applyProtection="1">
      <alignment horizontal="center"/>
      <protection/>
    </xf>
    <xf numFmtId="0" fontId="2" fillId="0" borderId="24" xfId="49" applyFont="1" applyBorder="1" applyAlignment="1">
      <alignment horizontal="center"/>
      <protection/>
    </xf>
    <xf numFmtId="0" fontId="3" fillId="35" borderId="47" xfId="49" applyFont="1" applyFill="1" applyBorder="1" applyAlignment="1" applyProtection="1">
      <alignment horizontal="left" vertical="center" indent="2"/>
      <protection/>
    </xf>
    <xf numFmtId="0" fontId="2" fillId="35" borderId="47" xfId="49" applyFont="1" applyFill="1" applyBorder="1" applyAlignment="1">
      <alignment horizontal="left" vertical="center" indent="2"/>
      <protection/>
    </xf>
    <xf numFmtId="0" fontId="2" fillId="35" borderId="48" xfId="49" applyFont="1" applyFill="1" applyBorder="1" applyAlignment="1">
      <alignment horizontal="left" vertical="center" indent="2"/>
      <protection/>
    </xf>
    <xf numFmtId="14" fontId="3" fillId="33" borderId="20" xfId="49" applyNumberFormat="1" applyFont="1" applyFill="1" applyBorder="1" applyAlignment="1" applyProtection="1">
      <alignment horizontal="center"/>
      <protection locked="0"/>
    </xf>
    <xf numFmtId="0" fontId="3" fillId="33" borderId="20" xfId="49" applyFont="1" applyFill="1" applyBorder="1" applyAlignment="1">
      <alignment horizontal="center"/>
      <protection/>
    </xf>
    <xf numFmtId="0" fontId="3" fillId="33" borderId="25" xfId="49" applyFont="1" applyFill="1" applyBorder="1" applyAlignment="1">
      <alignment horizontal="center"/>
      <protection/>
    </xf>
    <xf numFmtId="0" fontId="3" fillId="33" borderId="20" xfId="49" applyFont="1" applyFill="1" applyBorder="1" applyAlignment="1" applyProtection="1">
      <alignment horizontal="center"/>
      <protection locked="0"/>
    </xf>
    <xf numFmtId="49" fontId="3" fillId="33" borderId="19" xfId="49" applyNumberFormat="1" applyFont="1" applyFill="1" applyBorder="1" applyAlignment="1" applyProtection="1">
      <alignment horizontal="left" vertical="center" indent="2"/>
      <protection locked="0"/>
    </xf>
    <xf numFmtId="49" fontId="2" fillId="33" borderId="24" xfId="49" applyNumberFormat="1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14" fontId="3" fillId="33" borderId="49" xfId="0" applyNumberFormat="1" applyFont="1" applyFill="1" applyBorder="1" applyAlignment="1" applyProtection="1">
      <alignment horizontal="center"/>
      <protection locked="0"/>
    </xf>
    <xf numFmtId="14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left" indent="1"/>
      <protection locked="0"/>
    </xf>
    <xf numFmtId="0" fontId="2" fillId="33" borderId="37" xfId="0" applyFont="1" applyFill="1" applyBorder="1" applyAlignment="1" applyProtection="1">
      <alignment horizontal="left" indent="1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Määrittämätön" xfId="46"/>
    <cellStyle name="Neutraali" xfId="47"/>
    <cellStyle name="Normaali 2" xfId="48"/>
    <cellStyle name="Normaali 3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zoomScale="85" zoomScaleNormal="85" zoomScalePageLayoutView="0" workbookViewId="0" topLeftCell="A1">
      <selection activeCell="H47" sqref="H47"/>
    </sheetView>
  </sheetViews>
  <sheetFormatPr defaultColWidth="9.140625" defaultRowHeight="15"/>
  <cols>
    <col min="1" max="1" width="3.00390625" style="0" customWidth="1"/>
    <col min="2" max="2" width="15.7109375" style="0" customWidth="1"/>
    <col min="3" max="3" width="13.421875" style="4" customWidth="1"/>
    <col min="4" max="4" width="11.7109375" style="4" customWidth="1"/>
    <col min="5" max="6" width="9.7109375" style="4" customWidth="1"/>
    <col min="7" max="7" width="9.8515625" style="4" customWidth="1"/>
    <col min="8" max="8" width="8.8515625" style="4" customWidth="1"/>
  </cols>
  <sheetData>
    <row r="2" ht="18.75">
      <c r="B2" s="15" t="s">
        <v>136</v>
      </c>
    </row>
    <row r="4" ht="18.75">
      <c r="B4" s="15" t="s">
        <v>136</v>
      </c>
    </row>
    <row r="5" ht="15">
      <c r="B5" s="14" t="s">
        <v>111</v>
      </c>
    </row>
    <row r="7" spans="3:8" ht="16.5" customHeight="1">
      <c r="C7" s="11" t="s">
        <v>0</v>
      </c>
      <c r="D7" s="11" t="s">
        <v>131</v>
      </c>
      <c r="E7" s="4" t="s">
        <v>135</v>
      </c>
      <c r="F7" s="4" t="s">
        <v>132</v>
      </c>
      <c r="G7" s="4" t="s">
        <v>133</v>
      </c>
      <c r="H7" s="4" t="s">
        <v>134</v>
      </c>
    </row>
    <row r="8" ht="16.5" customHeight="1">
      <c r="B8" t="s">
        <v>1</v>
      </c>
    </row>
    <row r="9" spans="1:3" ht="16.5" customHeight="1">
      <c r="A9" s="1" t="s">
        <v>2</v>
      </c>
      <c r="B9" s="1" t="s">
        <v>3</v>
      </c>
      <c r="C9" s="8" t="s">
        <v>3</v>
      </c>
    </row>
    <row r="10" spans="1:4" ht="16.5" customHeight="1">
      <c r="A10" s="1" t="s">
        <v>4</v>
      </c>
      <c r="B10" s="1"/>
      <c r="C10" s="3"/>
      <c r="D10" s="4">
        <v>1</v>
      </c>
    </row>
    <row r="11" spans="1:4" ht="16.5" customHeight="1">
      <c r="A11" s="1" t="s">
        <v>5</v>
      </c>
      <c r="B11" s="1"/>
      <c r="C11" s="9" t="s">
        <v>6</v>
      </c>
      <c r="D11" s="3" t="s">
        <v>140</v>
      </c>
    </row>
    <row r="12" spans="1:5" ht="16.5" customHeight="1">
      <c r="A12" s="1" t="s">
        <v>7</v>
      </c>
      <c r="B12" s="1" t="s">
        <v>6</v>
      </c>
      <c r="D12" s="5"/>
      <c r="E12" s="8">
        <v>6</v>
      </c>
    </row>
    <row r="13" spans="1:5" ht="16.5" customHeight="1">
      <c r="A13" s="1" t="s">
        <v>8</v>
      </c>
      <c r="B13" s="1" t="s">
        <v>9</v>
      </c>
      <c r="C13" s="8">
        <v>6</v>
      </c>
      <c r="D13" s="5"/>
      <c r="E13" s="12" t="s">
        <v>140</v>
      </c>
    </row>
    <row r="14" spans="1:5" ht="16.5" customHeight="1">
      <c r="A14" s="1" t="s">
        <v>10</v>
      </c>
      <c r="B14" s="1" t="s">
        <v>11</v>
      </c>
      <c r="C14" s="3" t="s">
        <v>140</v>
      </c>
      <c r="D14" s="6">
        <v>6</v>
      </c>
      <c r="E14" s="5"/>
    </row>
    <row r="15" spans="1:5" ht="16.5" customHeight="1">
      <c r="A15" s="1" t="s">
        <v>12</v>
      </c>
      <c r="B15" s="1"/>
      <c r="C15" s="9" t="s">
        <v>13</v>
      </c>
      <c r="D15" s="7" t="s">
        <v>144</v>
      </c>
      <c r="E15" s="5"/>
    </row>
    <row r="16" spans="1:6" ht="16.5" customHeight="1">
      <c r="A16" s="1" t="s">
        <v>14</v>
      </c>
      <c r="B16" s="1" t="s">
        <v>13</v>
      </c>
      <c r="E16" s="5"/>
      <c r="F16" s="8">
        <v>6</v>
      </c>
    </row>
    <row r="17" spans="5:6" ht="16.5" customHeight="1">
      <c r="E17" s="5"/>
      <c r="F17" s="12" t="s">
        <v>140</v>
      </c>
    </row>
    <row r="18" spans="1:6" ht="16.5" customHeight="1">
      <c r="A18" s="1" t="s">
        <v>15</v>
      </c>
      <c r="B18" s="1" t="s">
        <v>16</v>
      </c>
      <c r="C18" s="4" t="s">
        <v>16</v>
      </c>
      <c r="E18" s="5"/>
      <c r="F18" s="5"/>
    </row>
    <row r="19" spans="1:6" ht="16.5" customHeight="1">
      <c r="A19" s="1" t="s">
        <v>17</v>
      </c>
      <c r="B19" s="1"/>
      <c r="C19" s="3"/>
      <c r="D19" s="4">
        <v>9</v>
      </c>
      <c r="E19" s="5"/>
      <c r="F19" s="5"/>
    </row>
    <row r="20" spans="1:6" ht="16.5" customHeight="1">
      <c r="A20" s="1" t="s">
        <v>18</v>
      </c>
      <c r="B20" s="1" t="s">
        <v>19</v>
      </c>
      <c r="C20" s="9">
        <v>12</v>
      </c>
      <c r="D20" s="3" t="s">
        <v>140</v>
      </c>
      <c r="E20" s="5"/>
      <c r="F20" s="5"/>
    </row>
    <row r="21" spans="1:6" ht="16.5" customHeight="1">
      <c r="A21" s="1" t="s">
        <v>20</v>
      </c>
      <c r="B21" s="1" t="s">
        <v>21</v>
      </c>
      <c r="C21" s="4" t="s">
        <v>140</v>
      </c>
      <c r="D21" s="5"/>
      <c r="E21" s="9">
        <v>9</v>
      </c>
      <c r="F21" s="5"/>
    </row>
    <row r="22" spans="1:6" ht="16.5" customHeight="1">
      <c r="A22" s="1" t="s">
        <v>22</v>
      </c>
      <c r="B22" s="1" t="s">
        <v>23</v>
      </c>
      <c r="C22" s="4">
        <v>13</v>
      </c>
      <c r="D22" s="5"/>
      <c r="E22" s="20" t="s">
        <v>141</v>
      </c>
      <c r="F22" s="5"/>
    </row>
    <row r="23" spans="1:6" ht="16.5" customHeight="1">
      <c r="A23" s="1" t="s">
        <v>24</v>
      </c>
      <c r="B23" s="1" t="s">
        <v>25</v>
      </c>
      <c r="C23" s="22" t="s">
        <v>141</v>
      </c>
      <c r="D23" s="6">
        <v>16</v>
      </c>
      <c r="F23" s="5"/>
    </row>
    <row r="24" spans="1:6" ht="16.5" customHeight="1">
      <c r="A24" s="1" t="s">
        <v>26</v>
      </c>
      <c r="B24" s="1"/>
      <c r="C24" s="9" t="s">
        <v>27</v>
      </c>
      <c r="D24" s="7" t="s">
        <v>140</v>
      </c>
      <c r="F24" s="5"/>
    </row>
    <row r="25" spans="1:6" ht="16.5" customHeight="1">
      <c r="A25" s="1" t="s">
        <v>28</v>
      </c>
      <c r="B25" s="1" t="s">
        <v>27</v>
      </c>
      <c r="F25" s="5"/>
    </row>
    <row r="26" spans="6:7" ht="16.5" customHeight="1">
      <c r="F26" s="5"/>
      <c r="G26" s="8">
        <v>20</v>
      </c>
    </row>
    <row r="27" spans="1:7" ht="16.5" customHeight="1">
      <c r="A27" s="1" t="s">
        <v>29</v>
      </c>
      <c r="B27" s="1" t="s">
        <v>30</v>
      </c>
      <c r="C27" s="4" t="s">
        <v>30</v>
      </c>
      <c r="F27" s="5"/>
      <c r="G27" s="162" t="s">
        <v>142</v>
      </c>
    </row>
    <row r="28" spans="1:7" ht="16.5" customHeight="1">
      <c r="A28" s="1" t="s">
        <v>31</v>
      </c>
      <c r="B28" s="1"/>
      <c r="C28" s="3"/>
      <c r="D28" s="4">
        <v>20</v>
      </c>
      <c r="F28" s="5"/>
      <c r="G28" s="5"/>
    </row>
    <row r="29" spans="1:7" ht="16.5" customHeight="1">
      <c r="A29" s="1" t="s">
        <v>32</v>
      </c>
      <c r="B29" s="1" t="s">
        <v>33</v>
      </c>
      <c r="C29" s="9">
        <v>20</v>
      </c>
      <c r="D29" s="3" t="s">
        <v>143</v>
      </c>
      <c r="F29" s="5"/>
      <c r="G29" s="5"/>
    </row>
    <row r="30" spans="1:7" ht="16.5" customHeight="1">
      <c r="A30" s="1" t="s">
        <v>34</v>
      </c>
      <c r="B30" s="1" t="s">
        <v>35</v>
      </c>
      <c r="C30" s="4" t="s">
        <v>140</v>
      </c>
      <c r="D30" s="5"/>
      <c r="E30" s="8">
        <v>20</v>
      </c>
      <c r="F30" s="5"/>
      <c r="G30" s="5"/>
    </row>
    <row r="31" spans="1:7" ht="16.5" customHeight="1">
      <c r="A31" s="1" t="s">
        <v>36</v>
      </c>
      <c r="B31" s="1" t="s">
        <v>37</v>
      </c>
      <c r="C31" s="4">
        <v>22</v>
      </c>
      <c r="D31" s="5"/>
      <c r="E31" s="22" t="s">
        <v>142</v>
      </c>
      <c r="F31" s="5"/>
      <c r="G31" s="5"/>
    </row>
    <row r="32" spans="1:7" ht="16.5" customHeight="1">
      <c r="A32" s="1" t="s">
        <v>38</v>
      </c>
      <c r="B32" s="1" t="s">
        <v>39</v>
      </c>
      <c r="C32" s="3" t="s">
        <v>140</v>
      </c>
      <c r="D32" s="6">
        <v>22</v>
      </c>
      <c r="E32" s="5"/>
      <c r="F32" s="5"/>
      <c r="G32" s="5"/>
    </row>
    <row r="33" spans="1:7" ht="16.5" customHeight="1">
      <c r="A33" s="1" t="s">
        <v>40</v>
      </c>
      <c r="B33" s="1"/>
      <c r="C33" s="9" t="s">
        <v>41</v>
      </c>
      <c r="D33" s="7" t="s">
        <v>144</v>
      </c>
      <c r="E33" s="5"/>
      <c r="F33" s="5"/>
      <c r="G33" s="5"/>
    </row>
    <row r="34" spans="1:7" ht="16.5" customHeight="1">
      <c r="A34" s="1" t="s">
        <v>42</v>
      </c>
      <c r="B34" s="1" t="s">
        <v>41</v>
      </c>
      <c r="E34" s="5"/>
      <c r="F34" s="5"/>
      <c r="G34" s="5"/>
    </row>
    <row r="35" spans="5:8" ht="16.5" customHeight="1">
      <c r="E35" s="5"/>
      <c r="F35" s="9">
        <v>20</v>
      </c>
      <c r="G35" s="13"/>
      <c r="H35" s="17"/>
    </row>
    <row r="36" spans="1:7" ht="16.5" customHeight="1">
      <c r="A36" s="1" t="s">
        <v>43</v>
      </c>
      <c r="B36" s="1" t="s">
        <v>44</v>
      </c>
      <c r="C36" s="4" t="s">
        <v>44</v>
      </c>
      <c r="E36" s="5"/>
      <c r="F36" s="7" t="s">
        <v>144</v>
      </c>
      <c r="G36" s="5"/>
    </row>
    <row r="37" spans="1:7" ht="16.5" customHeight="1">
      <c r="A37" s="1" t="s">
        <v>45</v>
      </c>
      <c r="B37" s="1"/>
      <c r="C37" s="3"/>
      <c r="D37" s="4">
        <v>27</v>
      </c>
      <c r="E37" s="5"/>
      <c r="G37" s="5"/>
    </row>
    <row r="38" spans="1:7" ht="16.5" customHeight="1">
      <c r="A38" s="1" t="s">
        <v>46</v>
      </c>
      <c r="B38" s="1" t="s">
        <v>47</v>
      </c>
      <c r="C38" s="9">
        <v>27</v>
      </c>
      <c r="D38" s="3" t="s">
        <v>143</v>
      </c>
      <c r="E38" s="5"/>
      <c r="G38" s="5"/>
    </row>
    <row r="39" spans="1:7" ht="16.5" customHeight="1">
      <c r="A39" s="1" t="s">
        <v>48</v>
      </c>
      <c r="B39" s="1" t="s">
        <v>49</v>
      </c>
      <c r="C39" s="20" t="s">
        <v>142</v>
      </c>
      <c r="D39" s="5"/>
      <c r="E39" s="9">
        <v>32</v>
      </c>
      <c r="G39" s="5"/>
    </row>
    <row r="40" spans="1:7" ht="16.5" customHeight="1">
      <c r="A40" s="1" t="s">
        <v>50</v>
      </c>
      <c r="B40" s="1" t="s">
        <v>51</v>
      </c>
      <c r="C40" s="4" t="s">
        <v>51</v>
      </c>
      <c r="D40" s="5"/>
      <c r="E40" s="20" t="s">
        <v>141</v>
      </c>
      <c r="G40" s="5"/>
    </row>
    <row r="41" spans="1:7" ht="16.5" customHeight="1">
      <c r="A41" s="1" t="s">
        <v>52</v>
      </c>
      <c r="B41" s="1"/>
      <c r="C41" s="3"/>
      <c r="D41" s="6">
        <v>32</v>
      </c>
      <c r="G41" s="5"/>
    </row>
    <row r="42" spans="1:7" ht="16.5" customHeight="1">
      <c r="A42" s="1" t="s">
        <v>53</v>
      </c>
      <c r="B42" s="1"/>
      <c r="C42" s="9" t="s">
        <v>54</v>
      </c>
      <c r="D42" s="7" t="s">
        <v>140</v>
      </c>
      <c r="G42" s="5"/>
    </row>
    <row r="43" spans="1:7" ht="15">
      <c r="A43" s="1" t="s">
        <v>55</v>
      </c>
      <c r="B43" s="1" t="s">
        <v>54</v>
      </c>
      <c r="G43" s="5"/>
    </row>
    <row r="44" spans="1:7" ht="18" customHeight="1">
      <c r="A44" s="2"/>
      <c r="B44" s="2"/>
      <c r="C44" s="11" t="s">
        <v>0</v>
      </c>
      <c r="D44" s="11" t="s">
        <v>131</v>
      </c>
      <c r="E44" s="4" t="s">
        <v>135</v>
      </c>
      <c r="F44" s="4" t="s">
        <v>132</v>
      </c>
      <c r="G44" s="4" t="s">
        <v>133</v>
      </c>
    </row>
    <row r="45" spans="7:8" ht="18" customHeight="1">
      <c r="G45" s="5"/>
      <c r="H45" s="8">
        <v>38</v>
      </c>
    </row>
    <row r="46" spans="1:8" ht="18" customHeight="1">
      <c r="A46" s="1" t="s">
        <v>56</v>
      </c>
      <c r="B46" s="1" t="s">
        <v>57</v>
      </c>
      <c r="C46" s="4" t="s">
        <v>57</v>
      </c>
      <c r="G46" s="16"/>
      <c r="H46" s="20" t="s">
        <v>142</v>
      </c>
    </row>
    <row r="47" spans="1:7" ht="18" customHeight="1">
      <c r="A47" s="1" t="s">
        <v>58</v>
      </c>
      <c r="B47" s="1"/>
      <c r="C47" s="3"/>
      <c r="D47" s="4">
        <v>33</v>
      </c>
      <c r="G47" s="5"/>
    </row>
    <row r="48" spans="1:7" ht="18" customHeight="1">
      <c r="A48" s="1" t="s">
        <v>59</v>
      </c>
      <c r="B48" s="1" t="s">
        <v>60</v>
      </c>
      <c r="C48" s="9">
        <v>35</v>
      </c>
      <c r="D48" s="3" t="s">
        <v>140</v>
      </c>
      <c r="G48" s="5"/>
    </row>
    <row r="49" spans="1:7" ht="18" customHeight="1">
      <c r="A49" s="1" t="s">
        <v>61</v>
      </c>
      <c r="B49" s="1" t="s">
        <v>62</v>
      </c>
      <c r="C49" s="4" t="s">
        <v>140</v>
      </c>
      <c r="D49" s="5"/>
      <c r="E49" s="8">
        <v>38</v>
      </c>
      <c r="G49" s="5"/>
    </row>
    <row r="50" spans="1:7" ht="18" customHeight="1">
      <c r="A50" s="1" t="s">
        <v>63</v>
      </c>
      <c r="B50" s="1" t="s">
        <v>64</v>
      </c>
      <c r="C50" s="4">
        <v>38</v>
      </c>
      <c r="D50" s="5"/>
      <c r="E50" s="12" t="s">
        <v>140</v>
      </c>
      <c r="G50" s="5"/>
    </row>
    <row r="51" spans="1:7" ht="18" customHeight="1">
      <c r="A51" s="1" t="s">
        <v>65</v>
      </c>
      <c r="B51" s="1" t="s">
        <v>66</v>
      </c>
      <c r="C51" s="3" t="s">
        <v>140</v>
      </c>
      <c r="D51" s="6">
        <v>38</v>
      </c>
      <c r="E51" s="5"/>
      <c r="G51" s="5"/>
    </row>
    <row r="52" spans="1:7" ht="18" customHeight="1">
      <c r="A52" s="1" t="s">
        <v>67</v>
      </c>
      <c r="B52" s="1"/>
      <c r="C52" s="9" t="s">
        <v>68</v>
      </c>
      <c r="D52" s="7" t="s">
        <v>140</v>
      </c>
      <c r="E52" s="5"/>
      <c r="G52" s="5"/>
    </row>
    <row r="53" spans="1:7" ht="18" customHeight="1">
      <c r="A53" s="1" t="s">
        <v>69</v>
      </c>
      <c r="B53" s="1" t="s">
        <v>68</v>
      </c>
      <c r="E53" s="5"/>
      <c r="G53" s="5"/>
    </row>
    <row r="54" spans="5:7" ht="18" customHeight="1">
      <c r="E54" s="5"/>
      <c r="F54" s="8">
        <v>38</v>
      </c>
      <c r="G54" s="5"/>
    </row>
    <row r="55" spans="1:7" ht="18" customHeight="1">
      <c r="A55" s="1" t="s">
        <v>70</v>
      </c>
      <c r="B55" s="1" t="s">
        <v>71</v>
      </c>
      <c r="C55" s="4" t="s">
        <v>71</v>
      </c>
      <c r="E55" s="5"/>
      <c r="F55" s="7" t="s">
        <v>144</v>
      </c>
      <c r="G55" s="5"/>
    </row>
    <row r="56" spans="1:7" ht="18" customHeight="1">
      <c r="A56" s="1" t="s">
        <v>72</v>
      </c>
      <c r="B56" s="1"/>
      <c r="C56" s="3"/>
      <c r="D56" s="4">
        <v>41</v>
      </c>
      <c r="E56" s="5"/>
      <c r="F56" s="5"/>
      <c r="G56" s="5"/>
    </row>
    <row r="57" spans="1:7" ht="18" customHeight="1">
      <c r="A57" s="1" t="s">
        <v>73</v>
      </c>
      <c r="B57" s="1" t="s">
        <v>74</v>
      </c>
      <c r="C57" s="9">
        <v>44</v>
      </c>
      <c r="D57" s="3" t="s">
        <v>140</v>
      </c>
      <c r="E57" s="5"/>
      <c r="F57" s="5"/>
      <c r="G57" s="5"/>
    </row>
    <row r="58" spans="1:7" ht="18" customHeight="1">
      <c r="A58" s="1" t="s">
        <v>75</v>
      </c>
      <c r="B58" s="1" t="s">
        <v>76</v>
      </c>
      <c r="C58" s="4" t="s">
        <v>140</v>
      </c>
      <c r="D58" s="5"/>
      <c r="E58" s="9">
        <v>41</v>
      </c>
      <c r="F58" s="5"/>
      <c r="G58" s="5"/>
    </row>
    <row r="59" spans="1:7" ht="18" customHeight="1">
      <c r="A59" s="1" t="s">
        <v>77</v>
      </c>
      <c r="B59" s="1" t="s">
        <v>78</v>
      </c>
      <c r="C59" s="4">
        <v>46</v>
      </c>
      <c r="D59" s="5"/>
      <c r="E59" s="4" t="s">
        <v>140</v>
      </c>
      <c r="F59" s="5"/>
      <c r="G59" s="5"/>
    </row>
    <row r="60" spans="1:7" ht="18" customHeight="1">
      <c r="A60" s="1" t="s">
        <v>79</v>
      </c>
      <c r="B60" s="1" t="s">
        <v>80</v>
      </c>
      <c r="C60" s="22" t="s">
        <v>141</v>
      </c>
      <c r="D60" s="6">
        <v>48</v>
      </c>
      <c r="F60" s="5"/>
      <c r="G60" s="5"/>
    </row>
    <row r="61" spans="1:7" ht="18" customHeight="1">
      <c r="A61" s="1" t="s">
        <v>81</v>
      </c>
      <c r="B61" s="1"/>
      <c r="C61" s="9" t="s">
        <v>82</v>
      </c>
      <c r="D61" s="7" t="s">
        <v>144</v>
      </c>
      <c r="F61" s="5"/>
      <c r="G61" s="5"/>
    </row>
    <row r="62" spans="1:7" ht="18" customHeight="1">
      <c r="A62" s="1" t="s">
        <v>83</v>
      </c>
      <c r="B62" s="1" t="s">
        <v>82</v>
      </c>
      <c r="F62" s="5"/>
      <c r="G62" s="5"/>
    </row>
    <row r="63" spans="6:7" ht="18" customHeight="1">
      <c r="F63" s="5"/>
      <c r="G63" s="9">
        <v>38</v>
      </c>
    </row>
    <row r="64" spans="1:7" ht="18" customHeight="1">
      <c r="A64" s="1" t="s">
        <v>84</v>
      </c>
      <c r="B64" s="1" t="s">
        <v>85</v>
      </c>
      <c r="C64" s="4" t="s">
        <v>85</v>
      </c>
      <c r="F64" s="5"/>
      <c r="G64" s="4" t="s">
        <v>140</v>
      </c>
    </row>
    <row r="65" spans="1:6" ht="18" customHeight="1">
      <c r="A65" s="1" t="s">
        <v>86</v>
      </c>
      <c r="B65" s="1"/>
      <c r="C65" s="3"/>
      <c r="D65" s="4">
        <v>51</v>
      </c>
      <c r="F65" s="5"/>
    </row>
    <row r="66" spans="1:6" ht="18" customHeight="1">
      <c r="A66" s="1" t="s">
        <v>87</v>
      </c>
      <c r="B66" s="1" t="s">
        <v>88</v>
      </c>
      <c r="C66" s="9">
        <v>51</v>
      </c>
      <c r="D66" s="3" t="s">
        <v>144</v>
      </c>
      <c r="F66" s="5"/>
    </row>
    <row r="67" spans="1:6" ht="18" customHeight="1">
      <c r="A67" s="1" t="s">
        <v>89</v>
      </c>
      <c r="B67" s="1" t="s">
        <v>90</v>
      </c>
      <c r="C67" s="4" t="s">
        <v>140</v>
      </c>
      <c r="D67" s="5"/>
      <c r="E67" s="8">
        <v>51</v>
      </c>
      <c r="F67" s="5"/>
    </row>
    <row r="68" spans="1:6" ht="18" customHeight="1">
      <c r="A68" s="1" t="s">
        <v>91</v>
      </c>
      <c r="B68" s="1" t="s">
        <v>92</v>
      </c>
      <c r="C68" s="4">
        <v>53</v>
      </c>
      <c r="D68" s="5"/>
      <c r="E68" s="12" t="s">
        <v>140</v>
      </c>
      <c r="F68" s="5"/>
    </row>
    <row r="69" spans="1:6" ht="18" customHeight="1">
      <c r="A69" s="1" t="s">
        <v>93</v>
      </c>
      <c r="B69" s="1" t="s">
        <v>94</v>
      </c>
      <c r="C69" s="22" t="s">
        <v>141</v>
      </c>
      <c r="D69" s="6">
        <v>56</v>
      </c>
      <c r="E69" s="5"/>
      <c r="F69" s="5"/>
    </row>
    <row r="70" spans="1:6" ht="18" customHeight="1">
      <c r="A70" s="1" t="s">
        <v>95</v>
      </c>
      <c r="B70" s="1"/>
      <c r="C70" s="9" t="s">
        <v>96</v>
      </c>
      <c r="D70" s="7" t="s">
        <v>144</v>
      </c>
      <c r="E70" s="5"/>
      <c r="F70" s="5"/>
    </row>
    <row r="71" spans="1:6" ht="18" customHeight="1">
      <c r="A71" s="1" t="s">
        <v>97</v>
      </c>
      <c r="B71" s="1" t="s">
        <v>96</v>
      </c>
      <c r="E71" s="5"/>
      <c r="F71" s="5"/>
    </row>
    <row r="72" spans="5:6" ht="18" customHeight="1">
      <c r="E72" s="5"/>
      <c r="F72" s="9">
        <v>64</v>
      </c>
    </row>
    <row r="73" spans="1:6" ht="18" customHeight="1">
      <c r="A73" s="1" t="s">
        <v>98</v>
      </c>
      <c r="B73" s="1" t="s">
        <v>99</v>
      </c>
      <c r="C73" s="4" t="s">
        <v>99</v>
      </c>
      <c r="E73" s="5"/>
      <c r="F73" s="20" t="s">
        <v>142</v>
      </c>
    </row>
    <row r="74" spans="1:5" ht="18" customHeight="1">
      <c r="A74" s="1" t="s">
        <v>100</v>
      </c>
      <c r="B74" s="1"/>
      <c r="C74" s="3"/>
      <c r="D74" s="4">
        <v>57</v>
      </c>
      <c r="E74" s="5"/>
    </row>
    <row r="75" spans="1:5" ht="18" customHeight="1">
      <c r="A75" s="1" t="s">
        <v>101</v>
      </c>
      <c r="B75" s="1" t="s">
        <v>102</v>
      </c>
      <c r="C75" s="9">
        <v>59</v>
      </c>
      <c r="D75" s="21" t="s">
        <v>145</v>
      </c>
      <c r="E75" s="5"/>
    </row>
    <row r="76" spans="1:5" ht="18" customHeight="1">
      <c r="A76" s="1" t="s">
        <v>103</v>
      </c>
      <c r="B76" s="1" t="s">
        <v>104</v>
      </c>
      <c r="C76" s="20" t="s">
        <v>142</v>
      </c>
      <c r="D76" s="5"/>
      <c r="E76" s="9">
        <v>64</v>
      </c>
    </row>
    <row r="77" spans="1:5" ht="18" customHeight="1">
      <c r="A77" s="1" t="s">
        <v>105</v>
      </c>
      <c r="B77" s="1" t="s">
        <v>106</v>
      </c>
      <c r="C77" s="4" t="s">
        <v>106</v>
      </c>
      <c r="D77" s="5"/>
      <c r="E77" s="7" t="s">
        <v>144</v>
      </c>
    </row>
    <row r="78" spans="1:4" ht="18" customHeight="1">
      <c r="A78" s="1" t="s">
        <v>107</v>
      </c>
      <c r="B78" s="1"/>
      <c r="C78" s="3"/>
      <c r="D78" s="6">
        <v>64</v>
      </c>
    </row>
    <row r="79" spans="1:4" ht="15">
      <c r="A79" s="1" t="s">
        <v>108</v>
      </c>
      <c r="B79" s="1"/>
      <c r="C79" s="9" t="s">
        <v>109</v>
      </c>
      <c r="D79" s="7" t="s">
        <v>144</v>
      </c>
    </row>
    <row r="80" spans="1:2" ht="15">
      <c r="A80" s="1" t="s">
        <v>110</v>
      </c>
      <c r="B80" s="1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59">
      <selection activeCell="A181" sqref="A181"/>
    </sheetView>
  </sheetViews>
  <sheetFormatPr defaultColWidth="9.140625" defaultRowHeight="15"/>
  <sheetData>
    <row r="1" spans="1:14" ht="15">
      <c r="A1" s="122"/>
      <c r="B1" s="102"/>
      <c r="C1" s="121" t="s">
        <v>146</v>
      </c>
      <c r="D1" s="120"/>
      <c r="E1" s="120"/>
      <c r="F1" s="102"/>
      <c r="G1" s="123" t="s">
        <v>147</v>
      </c>
      <c r="J1" s="202">
        <v>42341</v>
      </c>
      <c r="K1" s="203"/>
      <c r="L1" s="203"/>
      <c r="M1" s="203"/>
      <c r="N1" s="204"/>
    </row>
    <row r="2" spans="1:14" ht="15">
      <c r="A2" s="122"/>
      <c r="B2" s="105"/>
      <c r="C2" s="105" t="s">
        <v>148</v>
      </c>
      <c r="D2" s="120"/>
      <c r="E2" s="120"/>
      <c r="F2" s="102"/>
      <c r="G2" s="123" t="s">
        <v>149</v>
      </c>
      <c r="J2" s="205" t="s">
        <v>308</v>
      </c>
      <c r="K2" s="203"/>
      <c r="L2" s="203"/>
      <c r="M2" s="203"/>
      <c r="N2" s="204"/>
    </row>
    <row r="3" spans="1:14" ht="15">
      <c r="A3" s="122"/>
      <c r="B3" s="102"/>
      <c r="D3" s="120"/>
      <c r="E3" s="120"/>
      <c r="F3" s="120"/>
      <c r="G3" s="94"/>
      <c r="H3" s="120"/>
      <c r="I3" s="120"/>
      <c r="J3" s="120"/>
      <c r="K3" s="120"/>
      <c r="L3" s="120"/>
      <c r="M3" s="120"/>
      <c r="N3" s="120"/>
    </row>
    <row r="4" spans="2:7" ht="15">
      <c r="B4" t="s">
        <v>151</v>
      </c>
      <c r="C4" s="206" t="s">
        <v>303</v>
      </c>
      <c r="D4" s="207"/>
      <c r="F4" t="s">
        <v>151</v>
      </c>
      <c r="G4" t="s">
        <v>310</v>
      </c>
    </row>
    <row r="5" spans="2:7" ht="15">
      <c r="B5" t="s">
        <v>153</v>
      </c>
      <c r="C5" s="192" t="s">
        <v>391</v>
      </c>
      <c r="D5" s="193"/>
      <c r="E5" s="104"/>
      <c r="F5" t="s">
        <v>155</v>
      </c>
      <c r="G5" t="s">
        <v>312</v>
      </c>
    </row>
    <row r="6" spans="2:7" ht="15">
      <c r="B6" t="s">
        <v>157</v>
      </c>
      <c r="C6" s="192" t="s">
        <v>392</v>
      </c>
      <c r="D6" s="193"/>
      <c r="E6" s="104"/>
      <c r="F6" t="s">
        <v>159</v>
      </c>
      <c r="G6" t="s">
        <v>314</v>
      </c>
    </row>
    <row r="7" spans="1:6" ht="15">
      <c r="A7" s="122"/>
      <c r="B7" t="s">
        <v>161</v>
      </c>
      <c r="F7" t="s">
        <v>161</v>
      </c>
    </row>
    <row r="8" spans="2:14" ht="15">
      <c r="B8" s="112"/>
      <c r="C8" s="192" t="s">
        <v>391</v>
      </c>
      <c r="D8" s="193"/>
      <c r="E8" s="104"/>
      <c r="F8" s="113"/>
      <c r="G8" s="189" t="s">
        <v>312</v>
      </c>
      <c r="H8" s="190"/>
      <c r="I8" s="190"/>
      <c r="J8" s="190"/>
      <c r="K8" s="190"/>
      <c r="L8" s="190"/>
      <c r="M8" s="190"/>
      <c r="N8" s="191"/>
    </row>
    <row r="9" spans="2:14" ht="15">
      <c r="B9" s="110"/>
      <c r="C9" s="192" t="s">
        <v>392</v>
      </c>
      <c r="D9" s="193"/>
      <c r="E9" s="104"/>
      <c r="F9" s="111"/>
      <c r="G9" s="194" t="s">
        <v>314</v>
      </c>
      <c r="H9" s="195"/>
      <c r="I9" s="195"/>
      <c r="J9" s="195"/>
      <c r="K9" s="195"/>
      <c r="L9" s="195"/>
      <c r="M9" s="195"/>
      <c r="N9" s="196"/>
    </row>
    <row r="10" spans="1:14" ht="15">
      <c r="A10" s="122"/>
      <c r="B10" s="120"/>
      <c r="C10" s="120"/>
      <c r="D10" s="120"/>
      <c r="E10" s="120"/>
      <c r="F10" s="94" t="s">
        <v>162</v>
      </c>
      <c r="G10" s="94"/>
      <c r="H10" s="94"/>
      <c r="I10" s="94"/>
      <c r="J10" s="120"/>
      <c r="K10" s="120"/>
      <c r="L10" s="120"/>
      <c r="N10" s="102"/>
    </row>
    <row r="11" spans="1:14" ht="15">
      <c r="A11" s="122"/>
      <c r="B11" s="105" t="s">
        <v>163</v>
      </c>
      <c r="C11" s="120"/>
      <c r="D11" s="120"/>
      <c r="E11" s="120"/>
      <c r="F11" s="95" t="s">
        <v>164</v>
      </c>
      <c r="G11" s="95" t="s">
        <v>165</v>
      </c>
      <c r="H11" s="95" t="s">
        <v>166</v>
      </c>
      <c r="I11" s="95" t="s">
        <v>167</v>
      </c>
      <c r="J11" s="95" t="s">
        <v>168</v>
      </c>
      <c r="K11" s="197" t="s">
        <v>169</v>
      </c>
      <c r="L11" s="198"/>
      <c r="M11" s="95" t="s">
        <v>170</v>
      </c>
      <c r="N11" s="96" t="s">
        <v>171</v>
      </c>
    </row>
    <row r="12" spans="2:14" ht="15">
      <c r="B12" t="s">
        <v>172</v>
      </c>
      <c r="C12" s="115" t="s">
        <v>391</v>
      </c>
      <c r="D12" s="115" t="s">
        <v>312</v>
      </c>
      <c r="E12" s="115" t="s">
        <v>195</v>
      </c>
      <c r="F12" s="97">
        <v>-9</v>
      </c>
      <c r="G12" s="97">
        <v>-5</v>
      </c>
      <c r="H12" s="103">
        <v>-7</v>
      </c>
      <c r="I12" s="97"/>
      <c r="J12" s="97"/>
      <c r="K12" s="106">
        <v>0</v>
      </c>
      <c r="L12" s="107">
        <v>3</v>
      </c>
      <c r="M12" s="109" t="s">
        <v>195</v>
      </c>
      <c r="N12" s="108">
        <v>1</v>
      </c>
    </row>
    <row r="13" spans="2:14" ht="15">
      <c r="B13" t="s">
        <v>173</v>
      </c>
      <c r="C13" s="115" t="s">
        <v>392</v>
      </c>
      <c r="D13" s="115" t="s">
        <v>314</v>
      </c>
      <c r="E13" s="115" t="s">
        <v>195</v>
      </c>
      <c r="F13" s="97">
        <v>-12</v>
      </c>
      <c r="G13" s="97">
        <v>-7</v>
      </c>
      <c r="H13" s="97">
        <v>-8</v>
      </c>
      <c r="I13" s="97"/>
      <c r="J13" s="97"/>
      <c r="K13" s="106">
        <v>0</v>
      </c>
      <c r="L13" s="107">
        <v>3</v>
      </c>
      <c r="M13" s="109" t="s">
        <v>195</v>
      </c>
      <c r="N13" s="108">
        <v>1</v>
      </c>
    </row>
    <row r="14" spans="2:14" ht="15">
      <c r="B14" t="s">
        <v>174</v>
      </c>
      <c r="C14" s="115" t="s">
        <v>393</v>
      </c>
      <c r="D14" s="115" t="s">
        <v>316</v>
      </c>
      <c r="E14" s="116"/>
      <c r="F14" s="101">
        <v>-8</v>
      </c>
      <c r="G14" s="97">
        <v>-8</v>
      </c>
      <c r="H14" s="97">
        <v>-14</v>
      </c>
      <c r="I14" s="100"/>
      <c r="J14" s="100"/>
      <c r="K14" s="106">
        <v>0</v>
      </c>
      <c r="L14" s="107">
        <v>3</v>
      </c>
      <c r="M14" s="109" t="s">
        <v>195</v>
      </c>
      <c r="N14" s="108">
        <v>1</v>
      </c>
    </row>
    <row r="15" spans="2:14" ht="15">
      <c r="B15" t="s">
        <v>175</v>
      </c>
      <c r="C15" s="115" t="s">
        <v>391</v>
      </c>
      <c r="D15" s="115" t="s">
        <v>314</v>
      </c>
      <c r="E15" s="117"/>
      <c r="F15" s="98"/>
      <c r="G15" s="99"/>
      <c r="H15" s="100"/>
      <c r="I15" s="97"/>
      <c r="J15" s="97"/>
      <c r="K15" s="106" t="s">
        <v>195</v>
      </c>
      <c r="L15" s="107" t="s">
        <v>195</v>
      </c>
      <c r="M15" s="109" t="s">
        <v>195</v>
      </c>
      <c r="N15" s="108" t="s">
        <v>195</v>
      </c>
    </row>
    <row r="16" spans="2:14" ht="15.75" thickBot="1">
      <c r="B16" t="s">
        <v>176</v>
      </c>
      <c r="C16" s="115" t="s">
        <v>392</v>
      </c>
      <c r="D16" s="115" t="s">
        <v>312</v>
      </c>
      <c r="E16" s="117"/>
      <c r="F16" s="101"/>
      <c r="G16" s="97"/>
      <c r="H16" s="97"/>
      <c r="I16" s="97"/>
      <c r="J16" s="97"/>
      <c r="K16" s="106" t="s">
        <v>195</v>
      </c>
      <c r="L16" s="107" t="s">
        <v>195</v>
      </c>
      <c r="M16" s="109" t="s">
        <v>195</v>
      </c>
      <c r="N16" s="108" t="s">
        <v>195</v>
      </c>
    </row>
    <row r="17" spans="1:14" ht="15.75" thickBot="1">
      <c r="A17" s="122"/>
      <c r="B17" s="120"/>
      <c r="C17" s="120"/>
      <c r="D17" s="120"/>
      <c r="E17" s="120"/>
      <c r="F17" s="120"/>
      <c r="G17" s="120"/>
      <c r="H17" s="120"/>
      <c r="I17" s="114" t="s">
        <v>177</v>
      </c>
      <c r="K17" s="118">
        <v>0</v>
      </c>
      <c r="L17" s="119">
        <v>9</v>
      </c>
      <c r="M17">
        <v>0</v>
      </c>
      <c r="N17">
        <v>3</v>
      </c>
    </row>
    <row r="18" spans="1:14" ht="15">
      <c r="A18" s="122"/>
      <c r="B18" s="120" t="s">
        <v>178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5.75">
      <c r="A19" s="122"/>
      <c r="B19" s="93"/>
      <c r="C19" s="120" t="s">
        <v>179</v>
      </c>
      <c r="D19" s="120" t="s">
        <v>180</v>
      </c>
      <c r="E19" s="102"/>
      <c r="F19" s="120"/>
      <c r="G19" s="120" t="s">
        <v>181</v>
      </c>
      <c r="H19" s="102"/>
      <c r="I19" s="120"/>
      <c r="J19" s="102" t="s">
        <v>182</v>
      </c>
      <c r="K19" s="102"/>
      <c r="L19" s="120"/>
      <c r="M19" s="120"/>
      <c r="N19" s="120"/>
    </row>
    <row r="20" spans="1:14" ht="15.75" thickBot="1">
      <c r="A20" s="122"/>
      <c r="C20" t="s">
        <v>303</v>
      </c>
      <c r="D20" s="120" t="s">
        <v>310</v>
      </c>
      <c r="E20" s="120"/>
      <c r="F20" s="120"/>
      <c r="G20" s="120"/>
      <c r="H20" s="120"/>
      <c r="I20" s="120"/>
      <c r="J20" s="199" t="s">
        <v>310</v>
      </c>
      <c r="K20" s="200"/>
      <c r="L20" s="200"/>
      <c r="M20" s="200"/>
      <c r="N20" s="201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308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167" t="s">
        <v>318</v>
      </c>
      <c r="D26" s="168"/>
      <c r="E26" s="36"/>
      <c r="F26" s="34" t="s">
        <v>151</v>
      </c>
      <c r="G26" s="167" t="s">
        <v>323</v>
      </c>
      <c r="H26" s="16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322</v>
      </c>
      <c r="D27" s="170"/>
      <c r="E27" s="42"/>
      <c r="F27" s="43" t="s">
        <v>155</v>
      </c>
      <c r="G27" s="182" t="s">
        <v>325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320</v>
      </c>
      <c r="D28" s="170"/>
      <c r="E28" s="42"/>
      <c r="F28" s="48" t="s">
        <v>159</v>
      </c>
      <c r="G28" s="169" t="s">
        <v>327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322</v>
      </c>
      <c r="D30" s="170"/>
      <c r="E30" s="42"/>
      <c r="F30" s="57"/>
      <c r="G30" s="182" t="s">
        <v>325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320</v>
      </c>
      <c r="D31" s="170"/>
      <c r="E31" s="42"/>
      <c r="F31" s="59"/>
      <c r="G31" s="169" t="s">
        <v>327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PIETKIEWICZ Monika</v>
      </c>
      <c r="D34" s="64" t="str">
        <f>IF(G27&gt;"",G27,"")</f>
        <v>ZANCANER Denisa</v>
      </c>
      <c r="E34" s="64">
        <f>IF(E27&gt;"",E27&amp;" - "&amp;I27,"")</f>
      </c>
      <c r="F34" s="65">
        <v>4</v>
      </c>
      <c r="G34" s="65">
        <v>5</v>
      </c>
      <c r="H34" s="66">
        <v>11</v>
      </c>
      <c r="I34" s="65"/>
      <c r="J34" s="65"/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0</v>
      </c>
      <c r="M34" s="69">
        <f aca="true" t="shared" si="0" ref="M34:N38">IF(K34=3,1,"")</f>
        <v>1</v>
      </c>
      <c r="N34" s="70">
        <f t="shared" si="0"/>
      </c>
      <c r="O34" s="29"/>
    </row>
    <row r="35" spans="1:15" ht="15">
      <c r="A35" s="29"/>
      <c r="B35" s="63" t="s">
        <v>173</v>
      </c>
      <c r="C35" s="64" t="str">
        <f>IF(C28&gt;"",C28,"")</f>
        <v>TAPPER Melissa</v>
      </c>
      <c r="D35" s="64" t="str">
        <f>IF(G28&gt;"",G28,"")</f>
        <v>VIVARELLI Debora</v>
      </c>
      <c r="E35" s="64">
        <f>IF(E28&gt;"",E28&amp;" - "&amp;I28,"")</f>
      </c>
      <c r="F35" s="65">
        <v>6</v>
      </c>
      <c r="G35" s="65">
        <v>-4</v>
      </c>
      <c r="H35" s="65">
        <v>6</v>
      </c>
      <c r="I35" s="65">
        <v>-7</v>
      </c>
      <c r="J35" s="65">
        <v>-7</v>
      </c>
      <c r="K35" s="67">
        <f>IF(ISBLANK(F35),"",COUNTIF(F35:J35,"&gt;=0"))</f>
        <v>2</v>
      </c>
      <c r="L35" s="68">
        <f>IF(ISBLANK(F35),"",(IF(LEFT(F35,1)="-",1,0)+IF(LEFT(G35,1)="-",1,0)+IF(LEFT(H35,1)="-",1,0)+IF(LEFT(I35,1)="-",1,0)+IF(LEFT(J35,1)="-",1,0)))</f>
        <v>3</v>
      </c>
      <c r="M35" s="69">
        <f t="shared" si="0"/>
      </c>
      <c r="N35" s="70">
        <f t="shared" si="0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PIETKIEWICZ Monika / TAPPER Melissa</v>
      </c>
      <c r="D36" s="64" t="str">
        <f>IF(G30&gt;"",G30&amp;" / "&amp;G31,"")</f>
        <v>ZANCANER Denisa / VIVARELLI Debora</v>
      </c>
      <c r="E36" s="72"/>
      <c r="F36" s="73">
        <v>-6</v>
      </c>
      <c r="G36" s="65">
        <v>-4</v>
      </c>
      <c r="H36" s="65">
        <v>-6</v>
      </c>
      <c r="I36" s="74"/>
      <c r="J36" s="74"/>
      <c r="K36" s="67">
        <f>IF(ISBLANK(F36),"",COUNTIF(F36:J36,"&gt;=0"))</f>
        <v>0</v>
      </c>
      <c r="L36" s="68">
        <f>IF(ISBLANK(F36),"",(IF(LEFT(F36,1)="-",1,0)+IF(LEFT(G36,1)="-",1,0)+IF(LEFT(H36,1)="-",1,0)+IF(LEFT(I36,1)="-",1,0)+IF(LEFT(J36,1)="-",1,0)))</f>
        <v>3</v>
      </c>
      <c r="M36" s="69">
        <f t="shared" si="0"/>
      </c>
      <c r="N36" s="70">
        <f t="shared" si="0"/>
        <v>1</v>
      </c>
      <c r="O36" s="29"/>
    </row>
    <row r="37" spans="1:15" ht="15">
      <c r="A37" s="29"/>
      <c r="B37" s="63" t="s">
        <v>175</v>
      </c>
      <c r="C37" s="64" t="str">
        <f>IF(C27&gt;"",C27,"")</f>
        <v>PIETKIEWICZ Monika</v>
      </c>
      <c r="D37" s="64" t="str">
        <f>IF(G28&gt;"",G28,"")</f>
        <v>VIVARELLI Debora</v>
      </c>
      <c r="E37" s="75"/>
      <c r="F37" s="76">
        <v>6</v>
      </c>
      <c r="G37" s="77">
        <v>10</v>
      </c>
      <c r="H37" s="74">
        <v>12</v>
      </c>
      <c r="I37" s="65"/>
      <c r="J37" s="65"/>
      <c r="K37" s="67">
        <f>IF(ISBLANK(F37),"",COUNTIF(F37:J37,"&gt;=0"))</f>
        <v>3</v>
      </c>
      <c r="L37" s="68">
        <f>IF(ISBLANK(F37),"",(IF(LEFT(F37,1)="-",1,0)+IF(LEFT(G37,1)="-",1,0)+IF(LEFT(H37,1)="-",1,0)+IF(LEFT(I37,1)="-",1,0)+IF(LEFT(J37,1)="-",1,0)))</f>
        <v>0</v>
      </c>
      <c r="M37" s="69">
        <f t="shared" si="0"/>
        <v>1</v>
      </c>
      <c r="N37" s="70">
        <f t="shared" si="0"/>
      </c>
      <c r="O37" s="29"/>
    </row>
    <row r="38" spans="1:15" ht="15.75" thickBot="1">
      <c r="A38" s="29"/>
      <c r="B38" s="63" t="s">
        <v>176</v>
      </c>
      <c r="C38" s="64" t="str">
        <f>IF(C28&gt;"",C28,"")</f>
        <v>TAPPER Melissa</v>
      </c>
      <c r="D38" s="64" t="str">
        <f>IF(G27&gt;"",G27,"")</f>
        <v>ZANCANER Denisa</v>
      </c>
      <c r="E38" s="75"/>
      <c r="F38" s="73">
        <v>-5</v>
      </c>
      <c r="G38" s="65">
        <v>-6</v>
      </c>
      <c r="H38" s="65">
        <v>7</v>
      </c>
      <c r="I38" s="65">
        <v>-10</v>
      </c>
      <c r="J38" s="65"/>
      <c r="K38" s="67">
        <f>IF(ISBLANK(F38),"",COUNTIF(F38:J38,"&gt;=0"))</f>
        <v>1</v>
      </c>
      <c r="L38" s="68">
        <f>IF(ISBLANK(F38),"",(IF(LEFT(F38,1)="-",1,0)+IF(LEFT(G38,1)="-",1,0)+IF(LEFT(H38,1)="-",1,0)+IF(LEFT(I38,1)="-",1,0)+IF(LEFT(J38,1)="-",1,0)))</f>
        <v>3</v>
      </c>
      <c r="M38" s="69">
        <f t="shared" si="0"/>
      </c>
      <c r="N38" s="70">
        <f t="shared" si="0"/>
        <v>1</v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9</v>
      </c>
      <c r="L39" s="81">
        <f>IF(ISBLANK(G27),"",SUM(L34:L38))</f>
        <v>9</v>
      </c>
      <c r="M39" s="82">
        <f>IF(ISBLANK(F34),"",SUM(M34:M38))</f>
        <v>2</v>
      </c>
      <c r="N39" s="83">
        <f>IF(ISBLANK(F34),"",SUM(N34:N38))</f>
        <v>3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Aus/Pol</v>
      </c>
      <c r="D42" s="25" t="str">
        <f>G26</f>
        <v>Ita 2</v>
      </c>
      <c r="E42" s="25"/>
      <c r="F42" s="25"/>
      <c r="G42" s="25"/>
      <c r="H42" s="25"/>
      <c r="I42" s="25"/>
      <c r="J42" s="179" t="str">
        <f>IF(M39=3,C26,IF(N39=3,G26,IF(M39=5,IF(N39=5,"tasan",""),"")))</f>
        <v>Ita 2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 t="s">
        <v>394</v>
      </c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308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336</v>
      </c>
      <c r="D48" s="168"/>
      <c r="E48" s="36"/>
      <c r="F48" s="34" t="s">
        <v>151</v>
      </c>
      <c r="G48" s="167" t="s">
        <v>330</v>
      </c>
      <c r="H48" s="16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338</v>
      </c>
      <c r="D49" s="170"/>
      <c r="E49" s="42"/>
      <c r="F49" s="43" t="s">
        <v>155</v>
      </c>
      <c r="G49" s="182" t="s">
        <v>332</v>
      </c>
      <c r="H49" s="183"/>
      <c r="I49" s="183"/>
      <c r="J49" s="183"/>
      <c r="K49" s="183"/>
      <c r="L49" s="183"/>
      <c r="M49" s="183"/>
      <c r="N49" s="184"/>
      <c r="O49" s="29"/>
    </row>
    <row r="50" spans="1:15" ht="15">
      <c r="A50" s="29"/>
      <c r="B50" s="47" t="s">
        <v>157</v>
      </c>
      <c r="C50" s="169" t="s">
        <v>340</v>
      </c>
      <c r="D50" s="170"/>
      <c r="E50" s="42"/>
      <c r="F50" s="48" t="s">
        <v>159</v>
      </c>
      <c r="G50" s="169" t="s">
        <v>334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338</v>
      </c>
      <c r="D52" s="170"/>
      <c r="E52" s="42"/>
      <c r="F52" s="57"/>
      <c r="G52" s="182" t="s">
        <v>332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340</v>
      </c>
      <c r="D53" s="170"/>
      <c r="E53" s="42"/>
      <c r="F53" s="59"/>
      <c r="G53" s="169" t="s">
        <v>334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CHRISTENSSEN Stefanie</v>
      </c>
      <c r="D56" s="64" t="str">
        <f>IF(G49&gt;"",G49,"")</f>
        <v>KHLYZOVA Elizaveta</v>
      </c>
      <c r="E56" s="64">
        <f>IF(E49&gt;"",E49&amp;" - "&amp;I49,"")</f>
      </c>
      <c r="F56" s="65">
        <v>8</v>
      </c>
      <c r="G56" s="65">
        <v>-7</v>
      </c>
      <c r="H56" s="66">
        <v>-8</v>
      </c>
      <c r="I56" s="65">
        <v>-7</v>
      </c>
      <c r="J56" s="65"/>
      <c r="K56" s="67">
        <f>IF(ISBLANK(F56),"",COUNTIF(F56:J56,"&gt;=0"))</f>
        <v>1</v>
      </c>
      <c r="L56" s="68">
        <f>IF(ISBLANK(F56),"",(IF(LEFT(F56,1)="-",1,0)+IF(LEFT(G56,1)="-",1,0)+IF(LEFT(H56,1)="-",1,0)+IF(LEFT(I56,1)="-",1,0)+IF(LEFT(J56,1)="-",1,0)))</f>
        <v>3</v>
      </c>
      <c r="M56" s="69">
        <f aca="true" t="shared" si="1" ref="M56:N60">IF(K56=3,1,"")</f>
      </c>
      <c r="N56" s="70">
        <f t="shared" si="1"/>
        <v>1</v>
      </c>
      <c r="O56" s="29"/>
    </row>
    <row r="57" spans="1:15" ht="15">
      <c r="A57" s="29"/>
      <c r="B57" s="63" t="s">
        <v>173</v>
      </c>
      <c r="C57" s="64" t="str">
        <f>IF(C50&gt;"",C50,"")</f>
        <v>VAN DUIN Rianne</v>
      </c>
      <c r="D57" s="64" t="str">
        <f>IF(G50&gt;"",G50,"")</f>
        <v>KULIKOVA Olga</v>
      </c>
      <c r="E57" s="64">
        <f>IF(E50&gt;"",E50&amp;" - "&amp;I50,"")</f>
      </c>
      <c r="F57" s="65">
        <v>-4</v>
      </c>
      <c r="G57" s="65">
        <v>-10</v>
      </c>
      <c r="H57" s="65">
        <v>-9</v>
      </c>
      <c r="I57" s="65"/>
      <c r="J57" s="65"/>
      <c r="K57" s="67">
        <f>IF(ISBLANK(F57),"",COUNTIF(F57:J57,"&gt;=0"))</f>
        <v>0</v>
      </c>
      <c r="L57" s="68">
        <f>IF(ISBLANK(F57),"",(IF(LEFT(F57,1)="-",1,0)+IF(LEFT(G57,1)="-",1,0)+IF(LEFT(H57,1)="-",1,0)+IF(LEFT(I57,1)="-",1,0)+IF(LEFT(J57,1)="-",1,0)))</f>
        <v>3</v>
      </c>
      <c r="M57" s="69">
        <f t="shared" si="1"/>
      </c>
      <c r="N57" s="70">
        <f t="shared" si="1"/>
        <v>1</v>
      </c>
      <c r="O57" s="29"/>
    </row>
    <row r="58" spans="1:15" ht="15">
      <c r="A58" s="29"/>
      <c r="B58" s="71" t="s">
        <v>174</v>
      </c>
      <c r="C58" s="64" t="str">
        <f>IF(C52&gt;"",C52&amp;" / "&amp;C53,"")</f>
        <v>CHRISTENSSEN Stefanie / VAN DUIN Rianne</v>
      </c>
      <c r="D58" s="64" t="str">
        <f>IF(G52&gt;"",G52&amp;" / "&amp;G53,"")</f>
        <v>KHLYZOVA Elizaveta / KULIKOVA Olga</v>
      </c>
      <c r="E58" s="72"/>
      <c r="F58" s="73">
        <v>-9</v>
      </c>
      <c r="G58" s="65">
        <v>-8</v>
      </c>
      <c r="H58" s="65">
        <v>-7</v>
      </c>
      <c r="I58" s="74"/>
      <c r="J58" s="74"/>
      <c r="K58" s="67">
        <f>IF(ISBLANK(F58),"",COUNTIF(F58:J58,"&gt;=0"))</f>
        <v>0</v>
      </c>
      <c r="L58" s="68">
        <f>IF(ISBLANK(F58),"",(IF(LEFT(F58,1)="-",1,0)+IF(LEFT(G58,1)="-",1,0)+IF(LEFT(H58,1)="-",1,0)+IF(LEFT(I58,1)="-",1,0)+IF(LEFT(J58,1)="-",1,0)))</f>
        <v>3</v>
      </c>
      <c r="M58" s="69">
        <f t="shared" si="1"/>
      </c>
      <c r="N58" s="70">
        <f t="shared" si="1"/>
        <v>1</v>
      </c>
      <c r="O58" s="29"/>
    </row>
    <row r="59" spans="1:15" ht="15">
      <c r="A59" s="29"/>
      <c r="B59" s="63" t="s">
        <v>175</v>
      </c>
      <c r="C59" s="64" t="str">
        <f>IF(C49&gt;"",C49,"")</f>
        <v>CHRISTENSSEN Stefanie</v>
      </c>
      <c r="D59" s="64" t="str">
        <f>IF(G50&gt;"",G50,"")</f>
        <v>KULIKOVA Olga</v>
      </c>
      <c r="E59" s="75"/>
      <c r="F59" s="76"/>
      <c r="G59" s="77"/>
      <c r="H59" s="74"/>
      <c r="I59" s="65"/>
      <c r="J59" s="65"/>
      <c r="K59" s="67">
        <f>IF(ISBLANK(F59),"",COUNTIF(F59:J59,"&gt;=0"))</f>
      </c>
      <c r="L59" s="68">
        <f>IF(ISBLANK(F59),"",(IF(LEFT(F59,1)="-",1,0)+IF(LEFT(G59,1)="-",1,0)+IF(LEFT(H59,1)="-",1,0)+IF(LEFT(I59,1)="-",1,0)+IF(LEFT(J59,1)="-",1,0)))</f>
      </c>
      <c r="M59" s="69">
        <f t="shared" si="1"/>
      </c>
      <c r="N59" s="70">
        <f t="shared" si="1"/>
      </c>
      <c r="O59" s="29"/>
    </row>
    <row r="60" spans="1:15" ht="15.75" thickBot="1">
      <c r="A60" s="29"/>
      <c r="B60" s="63" t="s">
        <v>176</v>
      </c>
      <c r="C60" s="64" t="str">
        <f>IF(C50&gt;"",C50,"")</f>
        <v>VAN DUIN Rianne</v>
      </c>
      <c r="D60" s="64" t="str">
        <f>IF(G49&gt;"",G49,"")</f>
        <v>KHLYZOVA Elizaveta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1"/>
      </c>
      <c r="N60" s="70">
        <f t="shared" si="1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1</v>
      </c>
      <c r="L61" s="81">
        <f>IF(ISBLANK(G49),"",SUM(L56:L60))</f>
        <v>9</v>
      </c>
      <c r="M61" s="82">
        <f>IF(ISBLANK(F56),"",SUM(M56:M60))</f>
        <v>0</v>
      </c>
      <c r="N61" s="83">
        <f>IF(ISBLANK(F56),"",SUM(N56:N60))</f>
        <v>3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Ned/Den</v>
      </c>
      <c r="D64" s="25" t="str">
        <f>G48</f>
        <v>RUS 5</v>
      </c>
      <c r="E64" s="25"/>
      <c r="F64" s="25"/>
      <c r="G64" s="25"/>
      <c r="H64" s="25"/>
      <c r="I64" s="25"/>
      <c r="J64" s="179" t="str">
        <f>IF(M61=3,C48,IF(N61=3,G48,IF(M61=5,IF(N61=5,"tasan",""),"")))</f>
        <v>RUS 5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/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308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341</v>
      </c>
      <c r="D70" s="168"/>
      <c r="E70" s="36"/>
      <c r="F70" s="34" t="s">
        <v>151</v>
      </c>
      <c r="G70" s="167" t="s">
        <v>54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342</v>
      </c>
      <c r="D71" s="170"/>
      <c r="E71" s="42"/>
      <c r="F71" s="43" t="s">
        <v>155</v>
      </c>
      <c r="G71" s="182" t="s">
        <v>395</v>
      </c>
      <c r="H71" s="183"/>
      <c r="I71" s="183"/>
      <c r="J71" s="183"/>
      <c r="K71" s="183"/>
      <c r="L71" s="183"/>
      <c r="M71" s="183"/>
      <c r="N71" s="184"/>
      <c r="O71" s="29"/>
    </row>
    <row r="72" spans="1:15" ht="15">
      <c r="A72" s="29"/>
      <c r="B72" s="47" t="s">
        <v>157</v>
      </c>
      <c r="C72" s="169" t="s">
        <v>344</v>
      </c>
      <c r="D72" s="170"/>
      <c r="E72" s="42"/>
      <c r="F72" s="48" t="s">
        <v>159</v>
      </c>
      <c r="G72" s="169" t="s">
        <v>348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342</v>
      </c>
      <c r="D74" s="170"/>
      <c r="E74" s="42"/>
      <c r="F74" s="57"/>
      <c r="G74" s="182" t="s">
        <v>395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344</v>
      </c>
      <c r="D75" s="170"/>
      <c r="E75" s="42"/>
      <c r="F75" s="59"/>
      <c r="G75" s="169" t="s">
        <v>348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MACAITE Aiste</v>
      </c>
      <c r="D78" s="64" t="str">
        <f>IF(G71&gt;"",G71,"")</f>
        <v>ASCHWANDEN Rahel</v>
      </c>
      <c r="E78" s="64">
        <f>IF(E71&gt;"",E71&amp;" - "&amp;I71,"")</f>
      </c>
      <c r="F78" s="65">
        <v>-8</v>
      </c>
      <c r="G78" s="65">
        <v>-5</v>
      </c>
      <c r="H78" s="66">
        <v>-11</v>
      </c>
      <c r="I78" s="65"/>
      <c r="J78" s="65"/>
      <c r="K78" s="67">
        <f>IF(ISBLANK(F78),"",COUNTIF(F78:J78,"&gt;=0"))</f>
        <v>0</v>
      </c>
      <c r="L78" s="68">
        <f>IF(ISBLANK(F78),"",(IF(LEFT(F78,1)="-",1,0)+IF(LEFT(G78,1)="-",1,0)+IF(LEFT(H78,1)="-",1,0)+IF(LEFT(I78,1)="-",1,0)+IF(LEFT(J78,1)="-",1,0)))</f>
        <v>3</v>
      </c>
      <c r="M78" s="69">
        <f aca="true" t="shared" si="2" ref="M78:N82">IF(K78=3,1,"")</f>
      </c>
      <c r="N78" s="70">
        <f t="shared" si="2"/>
        <v>1</v>
      </c>
      <c r="O78" s="29"/>
    </row>
    <row r="79" spans="1:15" ht="15">
      <c r="A79" s="29"/>
      <c r="B79" s="63" t="s">
        <v>173</v>
      </c>
      <c r="C79" s="64" t="str">
        <f>IF(C72&gt;"",C72,"")</f>
        <v>STUCKYTE Egle</v>
      </c>
      <c r="D79" s="64" t="str">
        <f>IF(G72&gt;"",G72,"")</f>
        <v>MORET Rachel</v>
      </c>
      <c r="E79" s="64">
        <f>IF(E72&gt;"",E72&amp;" - "&amp;I72,"")</f>
      </c>
      <c r="F79" s="65">
        <v>-9</v>
      </c>
      <c r="G79" s="65">
        <v>-12</v>
      </c>
      <c r="H79" s="65">
        <v>5</v>
      </c>
      <c r="I79" s="65">
        <v>-8</v>
      </c>
      <c r="J79" s="65"/>
      <c r="K79" s="67">
        <f>IF(ISBLANK(F79),"",COUNTIF(F79:J79,"&gt;=0"))</f>
        <v>1</v>
      </c>
      <c r="L79" s="68">
        <f>IF(ISBLANK(F79),"",(IF(LEFT(F79,1)="-",1,0)+IF(LEFT(G79,1)="-",1,0)+IF(LEFT(H79,1)="-",1,0)+IF(LEFT(I79,1)="-",1,0)+IF(LEFT(J79,1)="-",1,0)))</f>
        <v>3</v>
      </c>
      <c r="M79" s="69">
        <f t="shared" si="2"/>
      </c>
      <c r="N79" s="70">
        <f t="shared" si="2"/>
        <v>1</v>
      </c>
      <c r="O79" s="29"/>
    </row>
    <row r="80" spans="1:15" ht="15">
      <c r="A80" s="29"/>
      <c r="B80" s="71" t="s">
        <v>174</v>
      </c>
      <c r="C80" s="64" t="str">
        <f>IF(C74&gt;"",C74&amp;" / "&amp;C75,"")</f>
        <v>MACAITE Aiste / STUCKYTE Egle</v>
      </c>
      <c r="D80" s="64" t="str">
        <f>IF(G74&gt;"",G74&amp;" / "&amp;G75,"")</f>
        <v>ASCHWANDEN Rahel / MORET Rachel</v>
      </c>
      <c r="E80" s="72"/>
      <c r="F80" s="73">
        <v>-9</v>
      </c>
      <c r="G80" s="65">
        <v>8</v>
      </c>
      <c r="H80" s="65">
        <v>-9</v>
      </c>
      <c r="I80" s="74">
        <v>-3</v>
      </c>
      <c r="J80" s="74"/>
      <c r="K80" s="67">
        <f>IF(ISBLANK(F80),"",COUNTIF(F80:J80,"&gt;=0"))</f>
        <v>1</v>
      </c>
      <c r="L80" s="68">
        <f>IF(ISBLANK(F80),"",(IF(LEFT(F80,1)="-",1,0)+IF(LEFT(G80,1)="-",1,0)+IF(LEFT(H80,1)="-",1,0)+IF(LEFT(I80,1)="-",1,0)+IF(LEFT(J80,1)="-",1,0)))</f>
        <v>3</v>
      </c>
      <c r="M80" s="69">
        <f t="shared" si="2"/>
      </c>
      <c r="N80" s="70">
        <f t="shared" si="2"/>
        <v>1</v>
      </c>
      <c r="O80" s="29"/>
    </row>
    <row r="81" spans="1:15" ht="15">
      <c r="A81" s="29"/>
      <c r="B81" s="63" t="s">
        <v>175</v>
      </c>
      <c r="C81" s="64" t="str">
        <f>IF(C71&gt;"",C71,"")</f>
        <v>MACAITE Aiste</v>
      </c>
      <c r="D81" s="64" t="str">
        <f>IF(G72&gt;"",G72,"")</f>
        <v>MORET Rachel</v>
      </c>
      <c r="E81" s="75"/>
      <c r="F81" s="76"/>
      <c r="G81" s="77"/>
      <c r="H81" s="74"/>
      <c r="I81" s="65"/>
      <c r="J81" s="65"/>
      <c r="K81" s="67">
        <f>IF(ISBLANK(F81),"",COUNTIF(F81:J81,"&gt;=0"))</f>
      </c>
      <c r="L81" s="68">
        <f>IF(ISBLANK(F81),"",(IF(LEFT(F81,1)="-",1,0)+IF(LEFT(G81,1)="-",1,0)+IF(LEFT(H81,1)="-",1,0)+IF(LEFT(I81,1)="-",1,0)+IF(LEFT(J81,1)="-",1,0)))</f>
      </c>
      <c r="M81" s="69">
        <f t="shared" si="2"/>
      </c>
      <c r="N81" s="70">
        <f t="shared" si="2"/>
      </c>
      <c r="O81" s="29"/>
    </row>
    <row r="82" spans="1:15" ht="15.75" thickBot="1">
      <c r="A82" s="29"/>
      <c r="B82" s="63" t="s">
        <v>176</v>
      </c>
      <c r="C82" s="64" t="str">
        <f>IF(C72&gt;"",C72,"")</f>
        <v>STUCKYTE Egle</v>
      </c>
      <c r="D82" s="64" t="str">
        <f>IF(G71&gt;"",G71,"")</f>
        <v>ASCHWANDEN Rahel</v>
      </c>
      <c r="E82" s="75"/>
      <c r="F82" s="73"/>
      <c r="G82" s="65"/>
      <c r="H82" s="65"/>
      <c r="I82" s="65"/>
      <c r="J82" s="65"/>
      <c r="K82" s="67">
        <f>IF(ISBLANK(F82),"",COUNTIF(F82:J82,"&gt;=0"))</f>
      </c>
      <c r="L82" s="68">
        <f>IF(ISBLANK(F82),"",(IF(LEFT(F82,1)="-",1,0)+IF(LEFT(G82,1)="-",1,0)+IF(LEFT(H82,1)="-",1,0)+IF(LEFT(I82,1)="-",1,0)+IF(LEFT(J82,1)="-",1,0)))</f>
      </c>
      <c r="M82" s="69">
        <f t="shared" si="2"/>
      </c>
      <c r="N82" s="70">
        <f t="shared" si="2"/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2</v>
      </c>
      <c r="L83" s="81">
        <f>IF(ISBLANK(G71),"",SUM(L78:L82))</f>
        <v>9</v>
      </c>
      <c r="M83" s="82">
        <f>IF(ISBLANK(F78),"",SUM(M78:M82))</f>
        <v>0</v>
      </c>
      <c r="N83" s="83">
        <f>IF(ISBLANK(F78),"",SUM(N78:N82))</f>
        <v>3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Ltu</v>
      </c>
      <c r="D86" s="25" t="str">
        <f>G70</f>
        <v>SUI</v>
      </c>
      <c r="E86" s="25"/>
      <c r="F86" s="25"/>
      <c r="G86" s="25"/>
      <c r="H86" s="25"/>
      <c r="I86" s="25"/>
      <c r="J86" s="179" t="str">
        <f>IF(M83=3,C70,IF(N83=3,G70,IF(M83=5,IF(N83=5,"tasan",""),"")))</f>
        <v>SUI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  <row r="89" spans="1:15" ht="15">
      <c r="A89" s="90"/>
      <c r="B89" s="23"/>
      <c r="C89" s="24" t="s">
        <v>146</v>
      </c>
      <c r="D89" s="25"/>
      <c r="E89" s="25"/>
      <c r="F89" s="23"/>
      <c r="G89" s="26" t="s">
        <v>147</v>
      </c>
      <c r="H89" s="27"/>
      <c r="I89" s="28"/>
      <c r="J89" s="163">
        <v>42341</v>
      </c>
      <c r="K89" s="164"/>
      <c r="L89" s="164"/>
      <c r="M89" s="164"/>
      <c r="N89" s="165"/>
      <c r="O89" s="29"/>
    </row>
    <row r="90" spans="1:15" ht="15">
      <c r="A90" s="90"/>
      <c r="B90" s="30"/>
      <c r="C90" s="30" t="s">
        <v>148</v>
      </c>
      <c r="D90" s="25"/>
      <c r="E90" s="25"/>
      <c r="F90" s="23"/>
      <c r="G90" s="26" t="s">
        <v>149</v>
      </c>
      <c r="H90" s="27"/>
      <c r="I90" s="28"/>
      <c r="J90" s="166" t="s">
        <v>308</v>
      </c>
      <c r="K90" s="164"/>
      <c r="L90" s="164"/>
      <c r="M90" s="164"/>
      <c r="N90" s="165"/>
      <c r="O90" s="29"/>
    </row>
    <row r="91" spans="1:15" ht="15">
      <c r="A91" s="90"/>
      <c r="B91" s="23"/>
      <c r="C91" s="31"/>
      <c r="D91" s="25"/>
      <c r="E91" s="25"/>
      <c r="F91" s="25"/>
      <c r="G91" s="32"/>
      <c r="H91" s="25"/>
      <c r="I91" s="25"/>
      <c r="J91" s="25"/>
      <c r="K91" s="25"/>
      <c r="L91" s="25"/>
      <c r="M91" s="25"/>
      <c r="N91" s="25"/>
      <c r="O91" s="33"/>
    </row>
    <row r="92" spans="1:15" ht="15">
      <c r="A92" s="29"/>
      <c r="B92" s="34" t="s">
        <v>151</v>
      </c>
      <c r="C92" s="167" t="s">
        <v>221</v>
      </c>
      <c r="D92" s="168"/>
      <c r="E92" s="36"/>
      <c r="F92" s="34" t="s">
        <v>151</v>
      </c>
      <c r="G92" s="37" t="s">
        <v>214</v>
      </c>
      <c r="H92" s="38"/>
      <c r="I92" s="38"/>
      <c r="J92" s="38"/>
      <c r="K92" s="38"/>
      <c r="L92" s="38"/>
      <c r="M92" s="38"/>
      <c r="N92" s="39"/>
      <c r="O92" s="29"/>
    </row>
    <row r="93" spans="1:15" ht="15">
      <c r="A93" s="29"/>
      <c r="B93" s="40" t="s">
        <v>153</v>
      </c>
      <c r="C93" s="169" t="s">
        <v>357</v>
      </c>
      <c r="D93" s="170"/>
      <c r="E93" s="42"/>
      <c r="F93" s="43" t="s">
        <v>155</v>
      </c>
      <c r="G93" s="182" t="s">
        <v>354</v>
      </c>
      <c r="H93" s="183"/>
      <c r="I93" s="183"/>
      <c r="J93" s="183"/>
      <c r="K93" s="183"/>
      <c r="L93" s="183"/>
      <c r="M93" s="183"/>
      <c r="N93" s="184"/>
      <c r="O93" s="29"/>
    </row>
    <row r="94" spans="1:15" ht="15">
      <c r="A94" s="29"/>
      <c r="B94" s="47" t="s">
        <v>157</v>
      </c>
      <c r="C94" s="169" t="s">
        <v>359</v>
      </c>
      <c r="D94" s="170"/>
      <c r="E94" s="42"/>
      <c r="F94" s="48" t="s">
        <v>159</v>
      </c>
      <c r="G94" s="169" t="s">
        <v>356</v>
      </c>
      <c r="H94" s="185"/>
      <c r="I94" s="185"/>
      <c r="J94" s="185"/>
      <c r="K94" s="185"/>
      <c r="L94" s="185"/>
      <c r="M94" s="185"/>
      <c r="N94" s="186"/>
      <c r="O94" s="29"/>
    </row>
    <row r="95" spans="1:15" ht="15">
      <c r="A95" s="90"/>
      <c r="B95" s="51" t="s">
        <v>161</v>
      </c>
      <c r="C95" s="52"/>
      <c r="D95" s="53"/>
      <c r="E95" s="54"/>
      <c r="F95" s="51" t="s">
        <v>161</v>
      </c>
      <c r="G95" s="52"/>
      <c r="H95" s="55"/>
      <c r="I95" s="55"/>
      <c r="J95" s="55"/>
      <c r="K95" s="55"/>
      <c r="L95" s="55"/>
      <c r="M95" s="55"/>
      <c r="N95" s="55"/>
      <c r="O95" s="33"/>
    </row>
    <row r="96" spans="1:15" ht="15">
      <c r="A96" s="29"/>
      <c r="B96" s="56"/>
      <c r="C96" s="169" t="s">
        <v>357</v>
      </c>
      <c r="D96" s="170"/>
      <c r="E96" s="42"/>
      <c r="F96" s="57"/>
      <c r="G96" s="182" t="s">
        <v>354</v>
      </c>
      <c r="H96" s="183"/>
      <c r="I96" s="183"/>
      <c r="J96" s="183"/>
      <c r="K96" s="183"/>
      <c r="L96" s="183"/>
      <c r="M96" s="183"/>
      <c r="N96" s="184"/>
      <c r="O96" s="29"/>
    </row>
    <row r="97" spans="1:15" ht="15">
      <c r="A97" s="29"/>
      <c r="B97" s="58"/>
      <c r="C97" s="169" t="s">
        <v>359</v>
      </c>
      <c r="D97" s="170"/>
      <c r="E97" s="42"/>
      <c r="F97" s="59"/>
      <c r="G97" s="169" t="s">
        <v>356</v>
      </c>
      <c r="H97" s="185"/>
      <c r="I97" s="185"/>
      <c r="J97" s="185"/>
      <c r="K97" s="185"/>
      <c r="L97" s="185"/>
      <c r="M97" s="185"/>
      <c r="N97" s="186"/>
      <c r="O97" s="29"/>
    </row>
    <row r="98" spans="1:15" ht="15">
      <c r="A98" s="90"/>
      <c r="B98" s="25"/>
      <c r="C98" s="25"/>
      <c r="D98" s="25"/>
      <c r="E98" s="25"/>
      <c r="F98" s="32" t="s">
        <v>162</v>
      </c>
      <c r="G98" s="32"/>
      <c r="H98" s="32"/>
      <c r="I98" s="32"/>
      <c r="J98" s="25"/>
      <c r="K98" s="25"/>
      <c r="L98" s="25"/>
      <c r="M98" s="60"/>
      <c r="N98" s="23"/>
      <c r="O98" s="33"/>
    </row>
    <row r="99" spans="1:15" ht="15">
      <c r="A99" s="90"/>
      <c r="B99" s="30" t="s">
        <v>163</v>
      </c>
      <c r="C99" s="25"/>
      <c r="D99" s="25"/>
      <c r="E99" s="25"/>
      <c r="F99" s="61" t="s">
        <v>164</v>
      </c>
      <c r="G99" s="61" t="s">
        <v>165</v>
      </c>
      <c r="H99" s="61" t="s">
        <v>166</v>
      </c>
      <c r="I99" s="61" t="s">
        <v>167</v>
      </c>
      <c r="J99" s="61" t="s">
        <v>168</v>
      </c>
      <c r="K99" s="177" t="s">
        <v>169</v>
      </c>
      <c r="L99" s="178"/>
      <c r="M99" s="61" t="s">
        <v>170</v>
      </c>
      <c r="N99" s="62" t="s">
        <v>171</v>
      </c>
      <c r="O99" s="29"/>
    </row>
    <row r="100" spans="1:15" ht="15">
      <c r="A100" s="29"/>
      <c r="B100" s="63" t="s">
        <v>172</v>
      </c>
      <c r="C100" s="64" t="str">
        <f>IF(C93&gt;"",C93,"")</f>
        <v>SUZUKI Rika</v>
      </c>
      <c r="D100" s="64" t="str">
        <f>IF(G93&gt;"",G93,"")</f>
        <v>SABITOVA Valentina</v>
      </c>
      <c r="E100" s="64">
        <f>IF(E93&gt;"",E93&amp;" - "&amp;I93,"")</f>
      </c>
      <c r="F100" s="65">
        <v>8</v>
      </c>
      <c r="G100" s="65">
        <v>-7</v>
      </c>
      <c r="H100" s="66">
        <v>7</v>
      </c>
      <c r="I100" s="65">
        <v>10</v>
      </c>
      <c r="J100" s="65"/>
      <c r="K100" s="67">
        <f>IF(ISBLANK(F100),"",COUNTIF(F100:J100,"&gt;=0"))</f>
        <v>3</v>
      </c>
      <c r="L100" s="68">
        <f>IF(ISBLANK(F100),"",(IF(LEFT(F100,1)="-",1,0)+IF(LEFT(G100,1)="-",1,0)+IF(LEFT(H100,1)="-",1,0)+IF(LEFT(I100,1)="-",1,0)+IF(LEFT(J100,1)="-",1,0)))</f>
        <v>1</v>
      </c>
      <c r="M100" s="69">
        <f aca="true" t="shared" si="3" ref="M100:N104">IF(K100=3,1,"")</f>
        <v>1</v>
      </c>
      <c r="N100" s="70">
        <f t="shared" si="3"/>
      </c>
      <c r="O100" s="29"/>
    </row>
    <row r="101" spans="1:15" ht="15">
      <c r="A101" s="29"/>
      <c r="B101" s="63" t="s">
        <v>173</v>
      </c>
      <c r="C101" s="64" t="str">
        <f>IF(C94&gt;"",C94,"")</f>
        <v>ANDO Minami</v>
      </c>
      <c r="D101" s="64" t="str">
        <f>IF(G94&gt;"",G94,"")</f>
        <v>BARANOVA Olga</v>
      </c>
      <c r="E101" s="64">
        <f>IF(E94&gt;"",E94&amp;" - "&amp;I94,"")</f>
      </c>
      <c r="F101" s="65">
        <v>7</v>
      </c>
      <c r="G101" s="65">
        <v>9</v>
      </c>
      <c r="H101" s="65">
        <v>-7</v>
      </c>
      <c r="I101" s="65">
        <v>-10</v>
      </c>
      <c r="J101" s="65">
        <v>6</v>
      </c>
      <c r="K101" s="67">
        <f>IF(ISBLANK(F101),"",COUNTIF(F101:J101,"&gt;=0"))</f>
        <v>3</v>
      </c>
      <c r="L101" s="68">
        <f>IF(ISBLANK(F101),"",(IF(LEFT(F101,1)="-",1,0)+IF(LEFT(G101,1)="-",1,0)+IF(LEFT(H101,1)="-",1,0)+IF(LEFT(I101,1)="-",1,0)+IF(LEFT(J101,1)="-",1,0)))</f>
        <v>2</v>
      </c>
      <c r="M101" s="69">
        <f t="shared" si="3"/>
        <v>1</v>
      </c>
      <c r="N101" s="70">
        <f t="shared" si="3"/>
      </c>
      <c r="O101" s="29"/>
    </row>
    <row r="102" spans="1:15" ht="15">
      <c r="A102" s="29"/>
      <c r="B102" s="71" t="s">
        <v>174</v>
      </c>
      <c r="C102" s="64" t="str">
        <f>IF(C96&gt;"",C96&amp;" / "&amp;C97,"")</f>
        <v>SUZUKI Rika / ANDO Minami</v>
      </c>
      <c r="D102" s="64" t="str">
        <f>IF(G96&gt;"",G96&amp;" / "&amp;G97,"")</f>
        <v>SABITOVA Valentina / BARANOVA Olga</v>
      </c>
      <c r="E102" s="72"/>
      <c r="F102" s="73">
        <v>9</v>
      </c>
      <c r="G102" s="65">
        <v>8</v>
      </c>
      <c r="H102" s="65">
        <v>6</v>
      </c>
      <c r="I102" s="74"/>
      <c r="J102" s="74"/>
      <c r="K102" s="67">
        <f>IF(ISBLANK(F102),"",COUNTIF(F102:J102,"&gt;=0"))</f>
        <v>3</v>
      </c>
      <c r="L102" s="68">
        <f>IF(ISBLANK(F102),"",(IF(LEFT(F102,1)="-",1,0)+IF(LEFT(G102,1)="-",1,0)+IF(LEFT(H102,1)="-",1,0)+IF(LEFT(I102,1)="-",1,0)+IF(LEFT(J102,1)="-",1,0)))</f>
        <v>0</v>
      </c>
      <c r="M102" s="69">
        <f t="shared" si="3"/>
        <v>1</v>
      </c>
      <c r="N102" s="70">
        <f t="shared" si="3"/>
      </c>
      <c r="O102" s="29"/>
    </row>
    <row r="103" spans="1:15" ht="15">
      <c r="A103" s="29"/>
      <c r="B103" s="63" t="s">
        <v>175</v>
      </c>
      <c r="C103" s="64" t="str">
        <f>IF(C93&gt;"",C93,"")</f>
        <v>SUZUKI Rika</v>
      </c>
      <c r="D103" s="64" t="str">
        <f>IF(G94&gt;"",G94,"")</f>
        <v>BARANOVA Olga</v>
      </c>
      <c r="E103" s="75"/>
      <c r="F103" s="76"/>
      <c r="G103" s="77"/>
      <c r="H103" s="74"/>
      <c r="I103" s="65"/>
      <c r="J103" s="65"/>
      <c r="K103" s="67">
        <f>IF(ISBLANK(F103),"",COUNTIF(F103:J103,"&gt;=0"))</f>
      </c>
      <c r="L103" s="68">
        <f>IF(ISBLANK(F103),"",(IF(LEFT(F103,1)="-",1,0)+IF(LEFT(G103,1)="-",1,0)+IF(LEFT(H103,1)="-",1,0)+IF(LEFT(I103,1)="-",1,0)+IF(LEFT(J103,1)="-",1,0)))</f>
      </c>
      <c r="M103" s="69">
        <f t="shared" si="3"/>
      </c>
      <c r="N103" s="70">
        <f t="shared" si="3"/>
      </c>
      <c r="O103" s="29"/>
    </row>
    <row r="104" spans="1:15" ht="15.75" thickBot="1">
      <c r="A104" s="29"/>
      <c r="B104" s="63" t="s">
        <v>176</v>
      </c>
      <c r="C104" s="64" t="str">
        <f>IF(C94&gt;"",C94,"")</f>
        <v>ANDO Minami</v>
      </c>
      <c r="D104" s="64" t="str">
        <f>IF(G93&gt;"",G93,"")</f>
        <v>SABITOVA Valentina</v>
      </c>
      <c r="E104" s="75"/>
      <c r="F104" s="73"/>
      <c r="G104" s="65"/>
      <c r="H104" s="65"/>
      <c r="I104" s="65"/>
      <c r="J104" s="65"/>
      <c r="K104" s="67">
        <f>IF(ISBLANK(F104),"",COUNTIF(F104:J104,"&gt;=0"))</f>
      </c>
      <c r="L104" s="68">
        <f>IF(ISBLANK(F104),"",(IF(LEFT(F104,1)="-",1,0)+IF(LEFT(G104,1)="-",1,0)+IF(LEFT(H104,1)="-",1,0)+IF(LEFT(I104,1)="-",1,0)+IF(LEFT(J104,1)="-",1,0)))</f>
      </c>
      <c r="M104" s="69">
        <f t="shared" si="3"/>
      </c>
      <c r="N104" s="70">
        <f t="shared" si="3"/>
      </c>
      <c r="O104" s="29"/>
    </row>
    <row r="105" spans="1:15" ht="15.75" thickBot="1">
      <c r="A105" s="90"/>
      <c r="B105" s="25"/>
      <c r="C105" s="25"/>
      <c r="D105" s="25"/>
      <c r="E105" s="25"/>
      <c r="F105" s="25"/>
      <c r="G105" s="25"/>
      <c r="H105" s="25"/>
      <c r="I105" s="78" t="s">
        <v>177</v>
      </c>
      <c r="J105" s="79"/>
      <c r="K105" s="80">
        <f>IF(ISBLANK(C93),"",SUM(K100:K104))</f>
        <v>9</v>
      </c>
      <c r="L105" s="81">
        <f>IF(ISBLANK(G93),"",SUM(L100:L104))</f>
        <v>3</v>
      </c>
      <c r="M105" s="82">
        <f>IF(ISBLANK(F100),"",SUM(M100:M104))</f>
        <v>3</v>
      </c>
      <c r="N105" s="83">
        <f>IF(ISBLANK(F100),"",SUM(N100:N104))</f>
        <v>0</v>
      </c>
      <c r="O105" s="29"/>
    </row>
    <row r="106" spans="1:15" ht="15">
      <c r="A106" s="90"/>
      <c r="B106" s="25" t="s">
        <v>178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3"/>
    </row>
    <row r="107" spans="1:15" ht="15">
      <c r="A107" s="90"/>
      <c r="B107" s="84"/>
      <c r="C107" s="25" t="s">
        <v>179</v>
      </c>
      <c r="D107" s="25" t="s">
        <v>180</v>
      </c>
      <c r="E107" s="23"/>
      <c r="F107" s="25"/>
      <c r="G107" s="25" t="s">
        <v>181</v>
      </c>
      <c r="H107" s="23"/>
      <c r="I107" s="25"/>
      <c r="J107" s="23" t="s">
        <v>182</v>
      </c>
      <c r="K107" s="23"/>
      <c r="L107" s="25"/>
      <c r="M107" s="25"/>
      <c r="N107" s="25"/>
      <c r="O107" s="33"/>
    </row>
    <row r="108" spans="1:15" ht="15.75" thickBot="1">
      <c r="A108" s="90"/>
      <c r="B108" s="85"/>
      <c r="C108" s="86" t="str">
        <f>C92</f>
        <v>JPN 1</v>
      </c>
      <c r="D108" s="25" t="str">
        <f>G92</f>
        <v>RUS 4</v>
      </c>
      <c r="E108" s="25"/>
      <c r="F108" s="25"/>
      <c r="G108" s="25"/>
      <c r="H108" s="25"/>
      <c r="I108" s="25"/>
      <c r="J108" s="179" t="str">
        <f>IF(M105=3,C92,IF(N105=3,G92,IF(M105=5,IF(N105=5,"tasan",""),"")))</f>
        <v>JPN 1</v>
      </c>
      <c r="K108" s="180"/>
      <c r="L108" s="180"/>
      <c r="M108" s="180"/>
      <c r="N108" s="181"/>
      <c r="O108" s="29"/>
    </row>
    <row r="109" spans="1:15" ht="15">
      <c r="A109" s="92"/>
      <c r="B109" s="87"/>
      <c r="C109" s="87"/>
      <c r="D109" s="87"/>
      <c r="E109" s="87"/>
      <c r="F109" s="87"/>
      <c r="G109" s="87"/>
      <c r="H109" s="87"/>
      <c r="I109" s="87"/>
      <c r="J109" s="88"/>
      <c r="K109" s="88"/>
      <c r="L109" s="88"/>
      <c r="M109" s="88"/>
      <c r="N109" s="88"/>
      <c r="O109" s="89"/>
    </row>
    <row r="111" spans="1:15" ht="15">
      <c r="A111" s="90"/>
      <c r="B111" s="23"/>
      <c r="C111" s="24" t="s">
        <v>146</v>
      </c>
      <c r="D111" s="25"/>
      <c r="E111" s="25"/>
      <c r="F111" s="23"/>
      <c r="G111" s="26" t="s">
        <v>147</v>
      </c>
      <c r="H111" s="27"/>
      <c r="I111" s="28"/>
      <c r="J111" s="163">
        <v>42341</v>
      </c>
      <c r="K111" s="164"/>
      <c r="L111" s="164"/>
      <c r="M111" s="164"/>
      <c r="N111" s="165"/>
      <c r="O111" s="29"/>
    </row>
    <row r="112" spans="1:15" ht="15">
      <c r="A112" s="90"/>
      <c r="B112" s="30"/>
      <c r="C112" s="30" t="s">
        <v>148</v>
      </c>
      <c r="D112" s="25"/>
      <c r="E112" s="25"/>
      <c r="F112" s="23"/>
      <c r="G112" s="26" t="s">
        <v>149</v>
      </c>
      <c r="H112" s="27"/>
      <c r="I112" s="28"/>
      <c r="J112" s="166" t="s">
        <v>308</v>
      </c>
      <c r="K112" s="164"/>
      <c r="L112" s="164"/>
      <c r="M112" s="164"/>
      <c r="N112" s="165"/>
      <c r="O112" s="29"/>
    </row>
    <row r="113" spans="1:15" ht="15">
      <c r="A113" s="90"/>
      <c r="B113" s="23"/>
      <c r="C113" s="31"/>
      <c r="D113" s="25"/>
      <c r="E113" s="25"/>
      <c r="F113" s="25"/>
      <c r="G113" s="32"/>
      <c r="H113" s="25"/>
      <c r="I113" s="25"/>
      <c r="J113" s="25"/>
      <c r="K113" s="25"/>
      <c r="L113" s="25"/>
      <c r="M113" s="25"/>
      <c r="N113" s="25"/>
      <c r="O113" s="33"/>
    </row>
    <row r="114" spans="1:15" ht="15">
      <c r="A114" s="29"/>
      <c r="B114" s="34" t="s">
        <v>151</v>
      </c>
      <c r="C114" s="167" t="s">
        <v>368</v>
      </c>
      <c r="D114" s="168"/>
      <c r="E114" s="36"/>
      <c r="F114" s="34" t="s">
        <v>151</v>
      </c>
      <c r="G114" s="37" t="s">
        <v>396</v>
      </c>
      <c r="H114" s="38"/>
      <c r="I114" s="38"/>
      <c r="J114" s="38"/>
      <c r="K114" s="38"/>
      <c r="L114" s="38"/>
      <c r="M114" s="38"/>
      <c r="N114" s="39"/>
      <c r="O114" s="29"/>
    </row>
    <row r="115" spans="1:15" ht="15">
      <c r="A115" s="29"/>
      <c r="B115" s="40" t="s">
        <v>153</v>
      </c>
      <c r="C115" s="169" t="s">
        <v>372</v>
      </c>
      <c r="D115" s="170"/>
      <c r="E115" s="42"/>
      <c r="F115" s="43" t="s">
        <v>155</v>
      </c>
      <c r="G115" s="182" t="s">
        <v>365</v>
      </c>
      <c r="H115" s="183"/>
      <c r="I115" s="183"/>
      <c r="J115" s="183"/>
      <c r="K115" s="183"/>
      <c r="L115" s="183"/>
      <c r="M115" s="183"/>
      <c r="N115" s="184"/>
      <c r="O115" s="29"/>
    </row>
    <row r="116" spans="1:15" ht="15">
      <c r="A116" s="29"/>
      <c r="B116" s="47" t="s">
        <v>157</v>
      </c>
      <c r="C116" s="169" t="s">
        <v>370</v>
      </c>
      <c r="D116" s="170"/>
      <c r="E116" s="42"/>
      <c r="F116" s="48" t="s">
        <v>159</v>
      </c>
      <c r="G116" s="169" t="s">
        <v>363</v>
      </c>
      <c r="H116" s="185"/>
      <c r="I116" s="185"/>
      <c r="J116" s="185"/>
      <c r="K116" s="185"/>
      <c r="L116" s="185"/>
      <c r="M116" s="185"/>
      <c r="N116" s="186"/>
      <c r="O116" s="29"/>
    </row>
    <row r="117" spans="1:15" ht="15">
      <c r="A117" s="90"/>
      <c r="B117" s="51" t="s">
        <v>161</v>
      </c>
      <c r="C117" s="52"/>
      <c r="D117" s="53"/>
      <c r="E117" s="54"/>
      <c r="F117" s="51" t="s">
        <v>161</v>
      </c>
      <c r="G117" s="52"/>
      <c r="H117" s="55"/>
      <c r="I117" s="55"/>
      <c r="J117" s="55"/>
      <c r="K117" s="55"/>
      <c r="L117" s="55"/>
      <c r="M117" s="55"/>
      <c r="N117" s="55"/>
      <c r="O117" s="33"/>
    </row>
    <row r="118" spans="1:15" ht="15">
      <c r="A118" s="29"/>
      <c r="B118" s="56"/>
      <c r="C118" s="169" t="s">
        <v>372</v>
      </c>
      <c r="D118" s="170"/>
      <c r="E118" s="42"/>
      <c r="F118" s="57"/>
      <c r="G118" s="174" t="s">
        <v>365</v>
      </c>
      <c r="H118" s="187"/>
      <c r="I118" s="187"/>
      <c r="J118" s="187"/>
      <c r="K118" s="187"/>
      <c r="L118" s="187"/>
      <c r="M118" s="187"/>
      <c r="N118" s="188"/>
      <c r="O118" s="29"/>
    </row>
    <row r="119" spans="1:15" ht="15">
      <c r="A119" s="29"/>
      <c r="B119" s="58"/>
      <c r="C119" s="169" t="s">
        <v>370</v>
      </c>
      <c r="D119" s="170"/>
      <c r="E119" s="42"/>
      <c r="F119" s="59"/>
      <c r="G119" s="169" t="s">
        <v>363</v>
      </c>
      <c r="H119" s="185"/>
      <c r="I119" s="185"/>
      <c r="J119" s="185"/>
      <c r="K119" s="185"/>
      <c r="L119" s="185"/>
      <c r="M119" s="185"/>
      <c r="N119" s="186"/>
      <c r="O119" s="29"/>
    </row>
    <row r="120" spans="1:15" ht="15">
      <c r="A120" s="90"/>
      <c r="B120" s="25"/>
      <c r="C120" s="25"/>
      <c r="D120" s="25"/>
      <c r="E120" s="25"/>
      <c r="F120" s="32" t="s">
        <v>162</v>
      </c>
      <c r="G120" s="32"/>
      <c r="H120" s="32"/>
      <c r="I120" s="32"/>
      <c r="J120" s="25"/>
      <c r="K120" s="25"/>
      <c r="L120" s="25"/>
      <c r="M120" s="60"/>
      <c r="N120" s="23"/>
      <c r="O120" s="33"/>
    </row>
    <row r="121" spans="1:15" ht="15">
      <c r="A121" s="90"/>
      <c r="B121" s="30" t="s">
        <v>163</v>
      </c>
      <c r="C121" s="25"/>
      <c r="D121" s="25"/>
      <c r="E121" s="25"/>
      <c r="F121" s="61" t="s">
        <v>164</v>
      </c>
      <c r="G121" s="61" t="s">
        <v>165</v>
      </c>
      <c r="H121" s="61" t="s">
        <v>166</v>
      </c>
      <c r="I121" s="61" t="s">
        <v>167</v>
      </c>
      <c r="J121" s="61" t="s">
        <v>168</v>
      </c>
      <c r="K121" s="177" t="s">
        <v>169</v>
      </c>
      <c r="L121" s="178"/>
      <c r="M121" s="61" t="s">
        <v>170</v>
      </c>
      <c r="N121" s="62" t="s">
        <v>171</v>
      </c>
      <c r="O121" s="29"/>
    </row>
    <row r="122" spans="1:15" ht="15">
      <c r="A122" s="29"/>
      <c r="B122" s="63" t="s">
        <v>172</v>
      </c>
      <c r="C122" s="64" t="str">
        <f>IF(C115&gt;"",C115,"")</f>
        <v>PICCOLIN Giorgia</v>
      </c>
      <c r="D122" s="64" t="str">
        <f>IF(G115&gt;"",G115,"")</f>
        <v>LEBEDEVA Viktoriia</v>
      </c>
      <c r="E122" s="64">
        <f>IF(E115&gt;"",E115&amp;" - "&amp;I115,"")</f>
      </c>
      <c r="F122" s="65">
        <v>9</v>
      </c>
      <c r="G122" s="65">
        <v>7</v>
      </c>
      <c r="H122" s="66">
        <v>9</v>
      </c>
      <c r="I122" s="65"/>
      <c r="J122" s="65"/>
      <c r="K122" s="67">
        <f>IF(ISBLANK(F122),"",COUNTIF(F122:J122,"&gt;=0"))</f>
        <v>3</v>
      </c>
      <c r="L122" s="68">
        <f>IF(ISBLANK(F122),"",(IF(LEFT(F122,1)="-",1,0)+IF(LEFT(G122,1)="-",1,0)+IF(LEFT(H122,1)="-",1,0)+IF(LEFT(I122,1)="-",1,0)+IF(LEFT(J122,1)="-",1,0)))</f>
        <v>0</v>
      </c>
      <c r="M122" s="69">
        <f aca="true" t="shared" si="4" ref="M122:N126">IF(K122=3,1,"")</f>
        <v>1</v>
      </c>
      <c r="N122" s="70">
        <f t="shared" si="4"/>
      </c>
      <c r="O122" s="29"/>
    </row>
    <row r="123" spans="1:15" ht="15">
      <c r="A123" s="29"/>
      <c r="B123" s="63" t="s">
        <v>173</v>
      </c>
      <c r="C123" s="64" t="str">
        <f>IF(C116&gt;"",C116,"")</f>
        <v>MOSCONI Veronica</v>
      </c>
      <c r="D123" s="64" t="str">
        <f>IF(G116&gt;"",G116,"")</f>
        <v>SAVELYEVA Antonina</v>
      </c>
      <c r="E123" s="64">
        <f>IF(E116&gt;"",E116&amp;" - "&amp;I116,"")</f>
      </c>
      <c r="F123" s="65">
        <v>-8</v>
      </c>
      <c r="G123" s="65">
        <v>10</v>
      </c>
      <c r="H123" s="65">
        <v>-3</v>
      </c>
      <c r="I123" s="65">
        <v>-5</v>
      </c>
      <c r="J123" s="65"/>
      <c r="K123" s="67">
        <f>IF(ISBLANK(F123),"",COUNTIF(F123:J123,"&gt;=0"))</f>
        <v>1</v>
      </c>
      <c r="L123" s="68">
        <f>IF(ISBLANK(F123),"",(IF(LEFT(F123,1)="-",1,0)+IF(LEFT(G123,1)="-",1,0)+IF(LEFT(H123,1)="-",1,0)+IF(LEFT(I123,1)="-",1,0)+IF(LEFT(J123,1)="-",1,0)))</f>
        <v>3</v>
      </c>
      <c r="M123" s="69">
        <f t="shared" si="4"/>
      </c>
      <c r="N123" s="70">
        <f t="shared" si="4"/>
        <v>1</v>
      </c>
      <c r="O123" s="29"/>
    </row>
    <row r="124" spans="1:15" ht="15">
      <c r="A124" s="29"/>
      <c r="B124" s="71" t="s">
        <v>174</v>
      </c>
      <c r="C124" s="64" t="str">
        <f>IF(C118&gt;"",C118&amp;" / "&amp;C119,"")</f>
        <v>PICCOLIN Giorgia / MOSCONI Veronica</v>
      </c>
      <c r="D124" s="64" t="str">
        <f>IF(G118&gt;"",G118&amp;" / "&amp;G119,"")</f>
        <v>LEBEDEVA Viktoriia / SAVELYEVA Antonina</v>
      </c>
      <c r="E124" s="72"/>
      <c r="F124" s="73">
        <v>-7</v>
      </c>
      <c r="G124" s="65">
        <v>-5</v>
      </c>
      <c r="H124" s="65">
        <v>-10</v>
      </c>
      <c r="I124" s="74"/>
      <c r="J124" s="74"/>
      <c r="K124" s="67">
        <f>IF(ISBLANK(F124),"",COUNTIF(F124:J124,"&gt;=0"))</f>
        <v>0</v>
      </c>
      <c r="L124" s="68">
        <f>IF(ISBLANK(F124),"",(IF(LEFT(F124,1)="-",1,0)+IF(LEFT(G124,1)="-",1,0)+IF(LEFT(H124,1)="-",1,0)+IF(LEFT(I124,1)="-",1,0)+IF(LEFT(J124,1)="-",1,0)))</f>
        <v>3</v>
      </c>
      <c r="M124" s="69">
        <f t="shared" si="4"/>
      </c>
      <c r="N124" s="70">
        <f t="shared" si="4"/>
        <v>1</v>
      </c>
      <c r="O124" s="29"/>
    </row>
    <row r="125" spans="1:15" ht="15">
      <c r="A125" s="29"/>
      <c r="B125" s="63" t="s">
        <v>175</v>
      </c>
      <c r="C125" s="64" t="str">
        <f>IF(C115&gt;"",C115,"")</f>
        <v>PICCOLIN Giorgia</v>
      </c>
      <c r="D125" s="64" t="str">
        <f>IF(G116&gt;"",G116,"")</f>
        <v>SAVELYEVA Antonina</v>
      </c>
      <c r="E125" s="75"/>
      <c r="F125" s="76">
        <v>-10</v>
      </c>
      <c r="G125" s="77">
        <v>-4</v>
      </c>
      <c r="H125" s="74">
        <v>-10</v>
      </c>
      <c r="I125" s="65"/>
      <c r="J125" s="65"/>
      <c r="K125" s="67">
        <f>IF(ISBLANK(F125),"",COUNTIF(F125:J125,"&gt;=0"))</f>
        <v>0</v>
      </c>
      <c r="L125" s="68">
        <f>IF(ISBLANK(F125),"",(IF(LEFT(F125,1)="-",1,0)+IF(LEFT(G125,1)="-",1,0)+IF(LEFT(H125,1)="-",1,0)+IF(LEFT(I125,1)="-",1,0)+IF(LEFT(J125,1)="-",1,0)))</f>
        <v>3</v>
      </c>
      <c r="M125" s="69">
        <f t="shared" si="4"/>
      </c>
      <c r="N125" s="70">
        <f t="shared" si="4"/>
        <v>1</v>
      </c>
      <c r="O125" s="29"/>
    </row>
    <row r="126" spans="1:15" ht="15.75" thickBot="1">
      <c r="A126" s="29"/>
      <c r="B126" s="63" t="s">
        <v>176</v>
      </c>
      <c r="C126" s="64" t="str">
        <f>IF(C116&gt;"",C116,"")</f>
        <v>MOSCONI Veronica</v>
      </c>
      <c r="D126" s="64" t="str">
        <f>IF(G115&gt;"",G115,"")</f>
        <v>LEBEDEVA Viktoriia</v>
      </c>
      <c r="E126" s="75"/>
      <c r="F126" s="73"/>
      <c r="G126" s="65"/>
      <c r="H126" s="65"/>
      <c r="I126" s="65"/>
      <c r="J126" s="65"/>
      <c r="K126" s="67">
        <f>IF(ISBLANK(F126),"",COUNTIF(F126:J126,"&gt;=0"))</f>
      </c>
      <c r="L126" s="68">
        <f>IF(ISBLANK(F126),"",(IF(LEFT(F126,1)="-",1,0)+IF(LEFT(G126,1)="-",1,0)+IF(LEFT(H126,1)="-",1,0)+IF(LEFT(I126,1)="-",1,0)+IF(LEFT(J126,1)="-",1,0)))</f>
      </c>
      <c r="M126" s="69">
        <f t="shared" si="4"/>
      </c>
      <c r="N126" s="70">
        <f t="shared" si="4"/>
      </c>
      <c r="O126" s="29"/>
    </row>
    <row r="127" spans="1:15" ht="15.75" thickBot="1">
      <c r="A127" s="90"/>
      <c r="B127" s="25"/>
      <c r="C127" s="25"/>
      <c r="D127" s="25"/>
      <c r="E127" s="25"/>
      <c r="F127" s="25"/>
      <c r="G127" s="25"/>
      <c r="H127" s="25"/>
      <c r="I127" s="78" t="s">
        <v>177</v>
      </c>
      <c r="J127" s="79"/>
      <c r="K127" s="80">
        <f>IF(ISBLANK(C115),"",SUM(K122:K126))</f>
        <v>4</v>
      </c>
      <c r="L127" s="81">
        <f>IF(ISBLANK(G115),"",SUM(L122:L126))</f>
        <v>9</v>
      </c>
      <c r="M127" s="82">
        <f>IF(ISBLANK(F122),"",SUM(M122:M126))</f>
        <v>1</v>
      </c>
      <c r="N127" s="83">
        <f>IF(ISBLANK(F122),"",SUM(N122:N126))</f>
        <v>3</v>
      </c>
      <c r="O127" s="29"/>
    </row>
    <row r="128" spans="1:15" ht="15">
      <c r="A128" s="90"/>
      <c r="B128" s="25" t="s">
        <v>178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33"/>
    </row>
    <row r="129" spans="1:15" ht="15">
      <c r="A129" s="90"/>
      <c r="B129" s="84"/>
      <c r="C129" s="25" t="s">
        <v>179</v>
      </c>
      <c r="D129" s="25" t="s">
        <v>180</v>
      </c>
      <c r="E129" s="23"/>
      <c r="F129" s="25"/>
      <c r="G129" s="25" t="s">
        <v>181</v>
      </c>
      <c r="H129" s="23"/>
      <c r="I129" s="25"/>
      <c r="J129" s="23" t="s">
        <v>182</v>
      </c>
      <c r="K129" s="23"/>
      <c r="L129" s="25"/>
      <c r="M129" s="25"/>
      <c r="N129" s="25"/>
      <c r="O129" s="33"/>
    </row>
    <row r="130" spans="1:15" ht="15.75" thickBot="1">
      <c r="A130" s="90"/>
      <c r="B130" s="85"/>
      <c r="C130" s="86" t="str">
        <f>C114</f>
        <v>Ita 1</v>
      </c>
      <c r="D130" s="25" t="str">
        <f>G114</f>
        <v>Rus 3</v>
      </c>
      <c r="E130" s="25"/>
      <c r="F130" s="25"/>
      <c r="G130" s="25"/>
      <c r="H130" s="25"/>
      <c r="I130" s="25"/>
      <c r="J130" s="179" t="str">
        <f>IF(M127=3,C114,IF(N127=3,G114,IF(M127=5,IF(N127=5,"tasan",""),"")))</f>
        <v>Rus 3</v>
      </c>
      <c r="K130" s="180"/>
      <c r="L130" s="180"/>
      <c r="M130" s="180"/>
      <c r="N130" s="181"/>
      <c r="O130" s="29"/>
    </row>
    <row r="131" spans="1:15" ht="15">
      <c r="A131" s="92"/>
      <c r="B131" s="87"/>
      <c r="C131" s="87"/>
      <c r="D131" s="87"/>
      <c r="E131" s="87"/>
      <c r="F131" s="87"/>
      <c r="G131" s="87"/>
      <c r="H131" s="87"/>
      <c r="I131" s="87"/>
      <c r="J131" s="88"/>
      <c r="K131" s="88"/>
      <c r="L131" s="88"/>
      <c r="M131" s="88"/>
      <c r="N131" s="88"/>
      <c r="O131" s="89"/>
    </row>
    <row r="133" spans="1:15" ht="15">
      <c r="A133" s="90"/>
      <c r="B133" s="23"/>
      <c r="C133" s="24" t="s">
        <v>146</v>
      </c>
      <c r="D133" s="25"/>
      <c r="E133" s="25"/>
      <c r="F133" s="23"/>
      <c r="G133" s="26" t="s">
        <v>147</v>
      </c>
      <c r="H133" s="27"/>
      <c r="I133" s="28"/>
      <c r="J133" s="163">
        <v>42341</v>
      </c>
      <c r="K133" s="164"/>
      <c r="L133" s="164"/>
      <c r="M133" s="164"/>
      <c r="N133" s="165"/>
      <c r="O133" s="29"/>
    </row>
    <row r="134" spans="1:15" ht="15">
      <c r="A134" s="90"/>
      <c r="B134" s="30"/>
      <c r="C134" s="30" t="s">
        <v>148</v>
      </c>
      <c r="D134" s="25"/>
      <c r="E134" s="25"/>
      <c r="F134" s="23"/>
      <c r="G134" s="26" t="s">
        <v>149</v>
      </c>
      <c r="H134" s="27"/>
      <c r="I134" s="28"/>
      <c r="J134" s="166" t="s">
        <v>308</v>
      </c>
      <c r="K134" s="164"/>
      <c r="L134" s="164"/>
      <c r="M134" s="164"/>
      <c r="N134" s="165"/>
      <c r="O134" s="29"/>
    </row>
    <row r="135" spans="1:15" ht="15">
      <c r="A135" s="90"/>
      <c r="B135" s="23"/>
      <c r="C135" s="31"/>
      <c r="D135" s="25"/>
      <c r="E135" s="25"/>
      <c r="F135" s="25"/>
      <c r="G135" s="32"/>
      <c r="H135" s="25"/>
      <c r="I135" s="25"/>
      <c r="J135" s="25"/>
      <c r="K135" s="25"/>
      <c r="L135" s="25"/>
      <c r="M135" s="25"/>
      <c r="N135" s="25"/>
      <c r="O135" s="33"/>
    </row>
    <row r="136" spans="1:15" ht="15">
      <c r="A136" s="29"/>
      <c r="B136" s="34" t="s">
        <v>151</v>
      </c>
      <c r="C136" s="167" t="s">
        <v>397</v>
      </c>
      <c r="D136" s="168"/>
      <c r="E136" s="36"/>
      <c r="F136" s="34" t="s">
        <v>151</v>
      </c>
      <c r="G136" s="167" t="s">
        <v>374</v>
      </c>
      <c r="H136" s="168"/>
      <c r="I136" s="38"/>
      <c r="J136" s="38"/>
      <c r="K136" s="38"/>
      <c r="L136" s="38"/>
      <c r="M136" s="38"/>
      <c r="N136" s="39"/>
      <c r="O136" s="29"/>
    </row>
    <row r="137" spans="1:15" ht="15">
      <c r="A137" s="29"/>
      <c r="B137" s="40" t="s">
        <v>153</v>
      </c>
      <c r="C137" s="169" t="s">
        <v>384</v>
      </c>
      <c r="D137" s="170"/>
      <c r="E137" s="42"/>
      <c r="F137" s="43" t="s">
        <v>155</v>
      </c>
      <c r="G137" s="169" t="s">
        <v>378</v>
      </c>
      <c r="H137" s="185"/>
      <c r="I137" s="185"/>
      <c r="J137" s="185"/>
      <c r="K137" s="185"/>
      <c r="L137" s="185"/>
      <c r="M137" s="185"/>
      <c r="N137" s="186"/>
      <c r="O137" s="29"/>
    </row>
    <row r="138" spans="1:15" ht="15">
      <c r="A138" s="29"/>
      <c r="B138" s="47" t="s">
        <v>157</v>
      </c>
      <c r="C138" s="169" t="s">
        <v>382</v>
      </c>
      <c r="D138" s="170"/>
      <c r="E138" s="42"/>
      <c r="F138" s="48" t="s">
        <v>159</v>
      </c>
      <c r="G138" s="169" t="s">
        <v>376</v>
      </c>
      <c r="H138" s="185"/>
      <c r="I138" s="185"/>
      <c r="J138" s="185"/>
      <c r="K138" s="185"/>
      <c r="L138" s="185"/>
      <c r="M138" s="185"/>
      <c r="N138" s="186"/>
      <c r="O138" s="29"/>
    </row>
    <row r="139" spans="1:15" ht="15">
      <c r="A139" s="90"/>
      <c r="B139" s="51" t="s">
        <v>161</v>
      </c>
      <c r="C139" s="52"/>
      <c r="D139" s="53"/>
      <c r="E139" s="54"/>
      <c r="F139" s="51" t="s">
        <v>161</v>
      </c>
      <c r="G139" s="52"/>
      <c r="H139" s="55"/>
      <c r="I139" s="55"/>
      <c r="J139" s="55"/>
      <c r="K139" s="55"/>
      <c r="L139" s="55"/>
      <c r="M139" s="55"/>
      <c r="N139" s="55"/>
      <c r="O139" s="33"/>
    </row>
    <row r="140" spans="1:15" ht="15">
      <c r="A140" s="29"/>
      <c r="B140" s="56"/>
      <c r="C140" s="169" t="s">
        <v>384</v>
      </c>
      <c r="D140" s="170"/>
      <c r="E140" s="42"/>
      <c r="F140" s="57"/>
      <c r="G140" s="182" t="s">
        <v>378</v>
      </c>
      <c r="H140" s="183"/>
      <c r="I140" s="183"/>
      <c r="J140" s="183"/>
      <c r="K140" s="183"/>
      <c r="L140" s="183"/>
      <c r="M140" s="183"/>
      <c r="N140" s="184"/>
      <c r="O140" s="29"/>
    </row>
    <row r="141" spans="1:15" ht="15">
      <c r="A141" s="29"/>
      <c r="B141" s="58"/>
      <c r="C141" s="169" t="s">
        <v>382</v>
      </c>
      <c r="D141" s="170"/>
      <c r="E141" s="42"/>
      <c r="F141" s="59"/>
      <c r="G141" s="169" t="s">
        <v>376</v>
      </c>
      <c r="H141" s="185"/>
      <c r="I141" s="185"/>
      <c r="J141" s="185"/>
      <c r="K141" s="185"/>
      <c r="L141" s="185"/>
      <c r="M141" s="185"/>
      <c r="N141" s="186"/>
      <c r="O141" s="29"/>
    </row>
    <row r="142" spans="1:15" ht="15">
      <c r="A142" s="90"/>
      <c r="B142" s="25"/>
      <c r="C142" s="25"/>
      <c r="D142" s="25"/>
      <c r="E142" s="25"/>
      <c r="F142" s="32" t="s">
        <v>162</v>
      </c>
      <c r="G142" s="32"/>
      <c r="H142" s="32"/>
      <c r="I142" s="32"/>
      <c r="J142" s="25"/>
      <c r="K142" s="25"/>
      <c r="L142" s="25"/>
      <c r="M142" s="60"/>
      <c r="N142" s="23"/>
      <c r="O142" s="33"/>
    </row>
    <row r="143" spans="1:15" ht="15">
      <c r="A143" s="90"/>
      <c r="B143" s="30" t="s">
        <v>163</v>
      </c>
      <c r="C143" s="25"/>
      <c r="D143" s="25"/>
      <c r="E143" s="25"/>
      <c r="F143" s="61" t="s">
        <v>164</v>
      </c>
      <c r="G143" s="61" t="s">
        <v>165</v>
      </c>
      <c r="H143" s="61" t="s">
        <v>166</v>
      </c>
      <c r="I143" s="61" t="s">
        <v>167</v>
      </c>
      <c r="J143" s="61" t="s">
        <v>168</v>
      </c>
      <c r="K143" s="177" t="s">
        <v>169</v>
      </c>
      <c r="L143" s="178"/>
      <c r="M143" s="61" t="s">
        <v>170</v>
      </c>
      <c r="N143" s="62" t="s">
        <v>171</v>
      </c>
      <c r="O143" s="29"/>
    </row>
    <row r="144" spans="1:15" ht="15">
      <c r="A144" s="29"/>
      <c r="B144" s="63" t="s">
        <v>172</v>
      </c>
      <c r="C144" s="64" t="str">
        <f>IF(C137&gt;"",C137,"")</f>
        <v>SHADRINA Daria</v>
      </c>
      <c r="D144" s="64" t="str">
        <f>IF(G137&gt;"",G137,"")</f>
        <v>LE FEVRE Karina</v>
      </c>
      <c r="E144" s="64">
        <f>IF(E137&gt;"",E137&amp;" - "&amp;I137,"")</f>
      </c>
      <c r="F144" s="65">
        <v>-7</v>
      </c>
      <c r="G144" s="65">
        <v>-9</v>
      </c>
      <c r="H144" s="66">
        <v>-4</v>
      </c>
      <c r="I144" s="65"/>
      <c r="J144" s="65"/>
      <c r="K144" s="67">
        <f>IF(ISBLANK(F144),"",COUNTIF(F144:J144,"&gt;=0"))</f>
        <v>0</v>
      </c>
      <c r="L144" s="68">
        <f>IF(ISBLANK(F144),"",(IF(LEFT(F144,1)="-",1,0)+IF(LEFT(G144,1)="-",1,0)+IF(LEFT(H144,1)="-",1,0)+IF(LEFT(I144,1)="-",1,0)+IF(LEFT(J144,1)="-",1,0)))</f>
        <v>3</v>
      </c>
      <c r="M144" s="69">
        <f aca="true" t="shared" si="5" ref="M144:N148">IF(K144=3,1,"")</f>
      </c>
      <c r="N144" s="70">
        <f t="shared" si="5"/>
        <v>1</v>
      </c>
      <c r="O144" s="29"/>
    </row>
    <row r="145" spans="1:15" ht="15">
      <c r="A145" s="29"/>
      <c r="B145" s="63" t="s">
        <v>173</v>
      </c>
      <c r="C145" s="64" t="str">
        <f>IF(C138&gt;"",C138,"")</f>
        <v>DMITRIEVA Anna</v>
      </c>
      <c r="D145" s="64" t="str">
        <f>IF(G138&gt;"",G138,"")</f>
        <v>CAREY Charlotte</v>
      </c>
      <c r="E145" s="64">
        <f>IF(E138&gt;"",E138&amp;" - "&amp;I138,"")</f>
      </c>
      <c r="F145" s="65">
        <v>6</v>
      </c>
      <c r="G145" s="65">
        <v>8</v>
      </c>
      <c r="H145" s="65">
        <v>-5</v>
      </c>
      <c r="I145" s="65">
        <v>-7</v>
      </c>
      <c r="J145" s="65">
        <v>-8</v>
      </c>
      <c r="K145" s="67">
        <f>IF(ISBLANK(F145),"",COUNTIF(F145:J145,"&gt;=0"))</f>
        <v>2</v>
      </c>
      <c r="L145" s="68">
        <f>IF(ISBLANK(F145),"",(IF(LEFT(F145,1)="-",1,0)+IF(LEFT(G145,1)="-",1,0)+IF(LEFT(H145,1)="-",1,0)+IF(LEFT(I145,1)="-",1,0)+IF(LEFT(J145,1)="-",1,0)))</f>
        <v>3</v>
      </c>
      <c r="M145" s="69">
        <f t="shared" si="5"/>
      </c>
      <c r="N145" s="70">
        <f t="shared" si="5"/>
        <v>1</v>
      </c>
      <c r="O145" s="29"/>
    </row>
    <row r="146" spans="1:15" ht="15">
      <c r="A146" s="29"/>
      <c r="B146" s="71" t="s">
        <v>174</v>
      </c>
      <c r="C146" s="64" t="str">
        <f>IF(C140&gt;"",C140&amp;" / "&amp;C141,"")</f>
        <v>SHADRINA Daria / DMITRIEVA Anna</v>
      </c>
      <c r="D146" s="64" t="str">
        <f>IF(G140&gt;"",G140&amp;" / "&amp;G141,"")</f>
        <v>LE FEVRE Karina / CAREY Charlotte</v>
      </c>
      <c r="E146" s="72"/>
      <c r="F146" s="73">
        <v>-5</v>
      </c>
      <c r="G146" s="65">
        <v>8</v>
      </c>
      <c r="H146" s="65">
        <v>9</v>
      </c>
      <c r="I146" s="74">
        <v>-6</v>
      </c>
      <c r="J146" s="74">
        <v>-4</v>
      </c>
      <c r="K146" s="67">
        <f>IF(ISBLANK(F146),"",COUNTIF(F146:J146,"&gt;=0"))</f>
        <v>2</v>
      </c>
      <c r="L146" s="68">
        <f>IF(ISBLANK(F146),"",(IF(LEFT(F146,1)="-",1,0)+IF(LEFT(G146,1)="-",1,0)+IF(LEFT(H146,1)="-",1,0)+IF(LEFT(I146,1)="-",1,0)+IF(LEFT(J146,1)="-",1,0)))</f>
        <v>3</v>
      </c>
      <c r="M146" s="69">
        <f t="shared" si="5"/>
      </c>
      <c r="N146" s="70">
        <f t="shared" si="5"/>
        <v>1</v>
      </c>
      <c r="O146" s="29"/>
    </row>
    <row r="147" spans="1:15" ht="15">
      <c r="A147" s="29"/>
      <c r="B147" s="63" t="s">
        <v>175</v>
      </c>
      <c r="C147" s="64" t="str">
        <f>IF(C137&gt;"",C137,"")</f>
        <v>SHADRINA Daria</v>
      </c>
      <c r="D147" s="64" t="str">
        <f>IF(G138&gt;"",G138,"")</f>
        <v>CAREY Charlotte</v>
      </c>
      <c r="E147" s="75"/>
      <c r="F147" s="76"/>
      <c r="G147" s="77"/>
      <c r="H147" s="74"/>
      <c r="I147" s="65"/>
      <c r="J147" s="65"/>
      <c r="K147" s="67">
        <f>IF(ISBLANK(F147),"",COUNTIF(F147:J147,"&gt;=0"))</f>
      </c>
      <c r="L147" s="68">
        <f>IF(ISBLANK(F147),"",(IF(LEFT(F147,1)="-",1,0)+IF(LEFT(G147,1)="-",1,0)+IF(LEFT(H147,1)="-",1,0)+IF(LEFT(I147,1)="-",1,0)+IF(LEFT(J147,1)="-",1,0)))</f>
      </c>
      <c r="M147" s="69">
        <f t="shared" si="5"/>
      </c>
      <c r="N147" s="70">
        <f t="shared" si="5"/>
      </c>
      <c r="O147" s="29"/>
    </row>
    <row r="148" spans="1:15" ht="15.75" thickBot="1">
      <c r="A148" s="29"/>
      <c r="B148" s="63" t="s">
        <v>176</v>
      </c>
      <c r="C148" s="64" t="str">
        <f>IF(C138&gt;"",C138,"")</f>
        <v>DMITRIEVA Anna</v>
      </c>
      <c r="D148" s="64" t="str">
        <f>IF(G137&gt;"",G137,"")</f>
        <v>LE FEVRE Karina</v>
      </c>
      <c r="E148" s="75"/>
      <c r="F148" s="73"/>
      <c r="G148" s="65"/>
      <c r="H148" s="65"/>
      <c r="I148" s="65"/>
      <c r="J148" s="65"/>
      <c r="K148" s="67">
        <f>IF(ISBLANK(F148),"",COUNTIF(F148:J148,"&gt;=0"))</f>
      </c>
      <c r="L148" s="68">
        <f>IF(ISBLANK(F148),"",(IF(LEFT(F148,1)="-",1,0)+IF(LEFT(G148,1)="-",1,0)+IF(LEFT(H148,1)="-",1,0)+IF(LEFT(I148,1)="-",1,0)+IF(LEFT(J148,1)="-",1,0)))</f>
      </c>
      <c r="M148" s="69">
        <f t="shared" si="5"/>
      </c>
      <c r="N148" s="70">
        <f t="shared" si="5"/>
      </c>
      <c r="O148" s="29"/>
    </row>
    <row r="149" spans="1:15" ht="15.75" thickBot="1">
      <c r="A149" s="90"/>
      <c r="B149" s="25"/>
      <c r="C149" s="25"/>
      <c r="D149" s="25"/>
      <c r="E149" s="25"/>
      <c r="F149" s="25"/>
      <c r="G149" s="25"/>
      <c r="H149" s="25"/>
      <c r="I149" s="78" t="s">
        <v>177</v>
      </c>
      <c r="J149" s="79"/>
      <c r="K149" s="80">
        <f>IF(ISBLANK(C137),"",SUM(K144:K148))</f>
        <v>4</v>
      </c>
      <c r="L149" s="81">
        <f>IF(ISBLANK(G137),"",SUM(L144:L148))</f>
        <v>9</v>
      </c>
      <c r="M149" s="82">
        <f>IF(ISBLANK(F144),"",SUM(M144:M148))</f>
        <v>0</v>
      </c>
      <c r="N149" s="83">
        <f>IF(ISBLANK(F144),"",SUM(N144:N148))</f>
        <v>3</v>
      </c>
      <c r="O149" s="29"/>
    </row>
    <row r="150" spans="1:15" ht="15">
      <c r="A150" s="90"/>
      <c r="B150" s="25" t="s">
        <v>178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3"/>
    </row>
    <row r="151" spans="1:15" ht="15">
      <c r="A151" s="90"/>
      <c r="B151" s="84"/>
      <c r="C151" s="25" t="s">
        <v>179</v>
      </c>
      <c r="D151" s="25" t="s">
        <v>180</v>
      </c>
      <c r="E151" s="23"/>
      <c r="F151" s="25"/>
      <c r="G151" s="25" t="s">
        <v>181</v>
      </c>
      <c r="H151" s="23"/>
      <c r="I151" s="25"/>
      <c r="J151" s="23" t="s">
        <v>182</v>
      </c>
      <c r="K151" s="23"/>
      <c r="L151" s="25"/>
      <c r="M151" s="25"/>
      <c r="N151" s="25"/>
      <c r="O151" s="33"/>
    </row>
    <row r="152" spans="1:15" ht="15.75" thickBot="1">
      <c r="A152" s="90"/>
      <c r="B152" s="85"/>
      <c r="C152" s="86" t="str">
        <f>C136</f>
        <v>Rus 2</v>
      </c>
      <c r="D152" s="25" t="str">
        <f>G136</f>
        <v>Eng/Wal</v>
      </c>
      <c r="E152" s="25"/>
      <c r="F152" s="25"/>
      <c r="G152" s="25"/>
      <c r="H152" s="25"/>
      <c r="I152" s="25"/>
      <c r="J152" s="179" t="str">
        <f>IF(M149=3,C136,IF(N149=3,G136,IF(M149=5,IF(N149=5,"tasan",""),"")))</f>
        <v>Eng/Wal</v>
      </c>
      <c r="K152" s="180"/>
      <c r="L152" s="180"/>
      <c r="M152" s="180"/>
      <c r="N152" s="181"/>
      <c r="O152" s="29"/>
    </row>
    <row r="153" spans="1:15" ht="15">
      <c r="A153" s="92"/>
      <c r="B153" s="87"/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O153" s="89"/>
    </row>
    <row r="155" spans="1:15" ht="15">
      <c r="A155" s="90"/>
      <c r="B155" s="23"/>
      <c r="C155" s="24" t="s">
        <v>146</v>
      </c>
      <c r="D155" s="25"/>
      <c r="E155" s="25"/>
      <c r="F155" s="23"/>
      <c r="G155" s="26" t="s">
        <v>147</v>
      </c>
      <c r="H155" s="27"/>
      <c r="I155" s="28"/>
      <c r="J155" s="209">
        <v>42341</v>
      </c>
      <c r="K155" s="163"/>
      <c r="L155" s="163"/>
      <c r="M155" s="163"/>
      <c r="N155" s="210"/>
      <c r="O155" s="29"/>
    </row>
    <row r="156" spans="1:15" ht="15">
      <c r="A156" s="90"/>
      <c r="B156" s="30"/>
      <c r="C156" s="30" t="s">
        <v>148</v>
      </c>
      <c r="D156" s="25"/>
      <c r="E156" s="25"/>
      <c r="F156" s="23"/>
      <c r="G156" s="26" t="s">
        <v>149</v>
      </c>
      <c r="H156" s="27"/>
      <c r="I156" s="28"/>
      <c r="J156" s="211" t="s">
        <v>308</v>
      </c>
      <c r="K156" s="166"/>
      <c r="L156" s="166"/>
      <c r="M156" s="166"/>
      <c r="N156" s="212"/>
      <c r="O156" s="29"/>
    </row>
    <row r="157" spans="1:15" ht="15">
      <c r="A157" s="90"/>
      <c r="B157" s="23"/>
      <c r="C157" s="31"/>
      <c r="D157" s="25"/>
      <c r="E157" s="25"/>
      <c r="F157" s="25"/>
      <c r="G157" s="32"/>
      <c r="H157" s="25"/>
      <c r="I157" s="25"/>
      <c r="J157" s="25"/>
      <c r="K157" s="25"/>
      <c r="L157" s="25"/>
      <c r="M157" s="25"/>
      <c r="N157" s="25"/>
      <c r="O157" s="33"/>
    </row>
    <row r="158" spans="1:15" ht="15">
      <c r="A158" s="29"/>
      <c r="B158" s="34" t="s">
        <v>151</v>
      </c>
      <c r="C158" s="167" t="s">
        <v>13</v>
      </c>
      <c r="D158" s="168"/>
      <c r="E158" s="36"/>
      <c r="F158" s="34" t="s">
        <v>151</v>
      </c>
      <c r="G158" s="37" t="s">
        <v>386</v>
      </c>
      <c r="H158" s="38"/>
      <c r="I158" s="38"/>
      <c r="J158" s="38"/>
      <c r="K158" s="38"/>
      <c r="L158" s="38"/>
      <c r="M158" s="38"/>
      <c r="N158" s="39"/>
      <c r="O158" s="29"/>
    </row>
    <row r="159" spans="1:15" ht="15">
      <c r="A159" s="29"/>
      <c r="B159" s="40" t="s">
        <v>153</v>
      </c>
      <c r="C159" s="169" t="s">
        <v>399</v>
      </c>
      <c r="D159" s="170"/>
      <c r="E159" s="42"/>
      <c r="F159" s="43" t="s">
        <v>155</v>
      </c>
      <c r="G159" s="182" t="s">
        <v>388</v>
      </c>
      <c r="H159" s="183"/>
      <c r="I159" s="183"/>
      <c r="J159" s="183"/>
      <c r="K159" s="183"/>
      <c r="L159" s="183"/>
      <c r="M159" s="183"/>
      <c r="N159" s="184"/>
      <c r="O159" s="29"/>
    </row>
    <row r="160" spans="1:15" ht="15">
      <c r="A160" s="29"/>
      <c r="B160" s="47" t="s">
        <v>157</v>
      </c>
      <c r="C160" s="169" t="s">
        <v>400</v>
      </c>
      <c r="D160" s="170"/>
      <c r="E160" s="42"/>
      <c r="F160" s="48" t="s">
        <v>159</v>
      </c>
      <c r="G160" s="169" t="s">
        <v>390</v>
      </c>
      <c r="H160" s="185"/>
      <c r="I160" s="185"/>
      <c r="J160" s="185"/>
      <c r="K160" s="185"/>
      <c r="L160" s="185"/>
      <c r="M160" s="185"/>
      <c r="N160" s="186"/>
      <c r="O160" s="29"/>
    </row>
    <row r="161" spans="1:15" ht="15">
      <c r="A161" s="90"/>
      <c r="B161" s="51" t="s">
        <v>161</v>
      </c>
      <c r="C161" s="52"/>
      <c r="D161" s="53"/>
      <c r="E161" s="54"/>
      <c r="F161" s="51" t="s">
        <v>161</v>
      </c>
      <c r="G161" s="52"/>
      <c r="H161" s="55"/>
      <c r="I161" s="55"/>
      <c r="J161" s="55"/>
      <c r="K161" s="55"/>
      <c r="L161" s="55"/>
      <c r="M161" s="55"/>
      <c r="N161" s="55"/>
      <c r="O161" s="33"/>
    </row>
    <row r="162" spans="1:15" ht="15">
      <c r="A162" s="29"/>
      <c r="B162" s="56"/>
      <c r="C162" s="169" t="s">
        <v>399</v>
      </c>
      <c r="D162" s="170"/>
      <c r="E162" s="42"/>
      <c r="F162" s="57"/>
      <c r="G162" s="182" t="s">
        <v>388</v>
      </c>
      <c r="H162" s="183"/>
      <c r="I162" s="183"/>
      <c r="J162" s="183"/>
      <c r="K162" s="183"/>
      <c r="L162" s="183"/>
      <c r="M162" s="183"/>
      <c r="N162" s="184"/>
      <c r="O162" s="29"/>
    </row>
    <row r="163" spans="1:15" ht="15">
      <c r="A163" s="29"/>
      <c r="B163" s="58"/>
      <c r="C163" s="169" t="s">
        <v>400</v>
      </c>
      <c r="D163" s="170"/>
      <c r="E163" s="42"/>
      <c r="F163" s="59"/>
      <c r="G163" s="169" t="s">
        <v>390</v>
      </c>
      <c r="H163" s="185"/>
      <c r="I163" s="185"/>
      <c r="J163" s="185"/>
      <c r="K163" s="185"/>
      <c r="L163" s="185"/>
      <c r="M163" s="185"/>
      <c r="N163" s="186"/>
      <c r="O163" s="29"/>
    </row>
    <row r="164" spans="1:15" ht="15">
      <c r="A164" s="90"/>
      <c r="B164" s="25"/>
      <c r="C164" s="25"/>
      <c r="D164" s="25"/>
      <c r="E164" s="25"/>
      <c r="F164" s="32" t="s">
        <v>162</v>
      </c>
      <c r="G164" s="32"/>
      <c r="H164" s="32"/>
      <c r="I164" s="32"/>
      <c r="J164" s="25"/>
      <c r="K164" s="25"/>
      <c r="L164" s="25"/>
      <c r="M164" s="60"/>
      <c r="N164" s="23"/>
      <c r="O164" s="33"/>
    </row>
    <row r="165" spans="1:15" ht="15">
      <c r="A165" s="90"/>
      <c r="B165" s="30" t="s">
        <v>163</v>
      </c>
      <c r="C165" s="25"/>
      <c r="D165" s="25"/>
      <c r="E165" s="25"/>
      <c r="F165" s="61" t="s">
        <v>164</v>
      </c>
      <c r="G165" s="61" t="s">
        <v>165</v>
      </c>
      <c r="H165" s="61" t="s">
        <v>166</v>
      </c>
      <c r="I165" s="61" t="s">
        <v>167</v>
      </c>
      <c r="J165" s="61" t="s">
        <v>168</v>
      </c>
      <c r="K165" s="177" t="s">
        <v>169</v>
      </c>
      <c r="L165" s="178"/>
      <c r="M165" s="61" t="s">
        <v>170</v>
      </c>
      <c r="N165" s="62" t="s">
        <v>171</v>
      </c>
      <c r="O165" s="29"/>
    </row>
    <row r="166" spans="1:15" ht="15">
      <c r="A166" s="29"/>
      <c r="B166" s="63" t="s">
        <v>172</v>
      </c>
      <c r="C166" s="64" t="str">
        <f>IF(C159&gt;"",C159,"")</f>
        <v>ARLOUSKAYA Alina</v>
      </c>
      <c r="D166" s="64" t="str">
        <f>IF(G159&gt;"",G159,"")</f>
        <v>LJUNGSBERG Elin</v>
      </c>
      <c r="E166" s="64">
        <f>IF(E159&gt;"",E159&amp;" - "&amp;I159,"")</f>
      </c>
      <c r="F166" s="65">
        <v>5</v>
      </c>
      <c r="G166" s="65">
        <v>4</v>
      </c>
      <c r="H166" s="66">
        <v>7</v>
      </c>
      <c r="I166" s="65"/>
      <c r="J166" s="65"/>
      <c r="K166" s="67">
        <f>IF(ISBLANK(F166),"",COUNTIF(F166:J166,"&gt;=0"))</f>
        <v>3</v>
      </c>
      <c r="L166" s="68">
        <f>IF(ISBLANK(F166),"",(IF(LEFT(F166,1)="-",1,0)+IF(LEFT(G166,1)="-",1,0)+IF(LEFT(H166,1)="-",1,0)+IF(LEFT(I166,1)="-",1,0)+IF(LEFT(J166,1)="-",1,0)))</f>
        <v>0</v>
      </c>
      <c r="M166" s="69">
        <f aca="true" t="shared" si="6" ref="M166:N170">IF(K166=3,1,"")</f>
        <v>1</v>
      </c>
      <c r="N166" s="70">
        <f t="shared" si="6"/>
      </c>
      <c r="O166" s="29"/>
    </row>
    <row r="167" spans="1:15" ht="15">
      <c r="A167" s="29"/>
      <c r="B167" s="63" t="s">
        <v>173</v>
      </c>
      <c r="C167" s="64" t="str">
        <f>IF(C160&gt;"",C160,"")</f>
        <v>BOGDANOVA Nadezhda</v>
      </c>
      <c r="D167" s="64" t="str">
        <f>IF(G160&gt;"",G160,"")</f>
        <v>FRONT Erika</v>
      </c>
      <c r="E167" s="64">
        <f>IF(E160&gt;"",E160&amp;" - "&amp;I160,"")</f>
      </c>
      <c r="F167" s="65">
        <v>-9</v>
      </c>
      <c r="G167" s="65">
        <v>-7</v>
      </c>
      <c r="H167" s="65">
        <v>-7</v>
      </c>
      <c r="I167" s="65"/>
      <c r="J167" s="65"/>
      <c r="K167" s="67">
        <f>IF(ISBLANK(F167),"",COUNTIF(F167:J167,"&gt;=0"))</f>
        <v>0</v>
      </c>
      <c r="L167" s="68">
        <f>IF(ISBLANK(F167),"",(IF(LEFT(F167,1)="-",1,0)+IF(LEFT(G167,1)="-",1,0)+IF(LEFT(H167,1)="-",1,0)+IF(LEFT(I167,1)="-",1,0)+IF(LEFT(J167,1)="-",1,0)))</f>
        <v>3</v>
      </c>
      <c r="M167" s="69">
        <f t="shared" si="6"/>
      </c>
      <c r="N167" s="70">
        <f t="shared" si="6"/>
        <v>1</v>
      </c>
      <c r="O167" s="29"/>
    </row>
    <row r="168" spans="1:15" ht="15">
      <c r="A168" s="29"/>
      <c r="B168" s="71" t="s">
        <v>174</v>
      </c>
      <c r="C168" s="64" t="str">
        <f>IF(C162&gt;"",C162&amp;" / "&amp;C163,"")</f>
        <v>ARLOUSKAYA Alina / BOGDANOVA Nadezhda</v>
      </c>
      <c r="D168" s="64" t="str">
        <f>IF(G162&gt;"",G162&amp;" / "&amp;G163,"")</f>
        <v>LJUNGSBERG Elin / FRONT Erika</v>
      </c>
      <c r="E168" s="72"/>
      <c r="F168" s="73">
        <v>-5</v>
      </c>
      <c r="G168" s="65">
        <v>6</v>
      </c>
      <c r="H168" s="65">
        <v>-8</v>
      </c>
      <c r="I168" s="74">
        <v>-8</v>
      </c>
      <c r="J168" s="74"/>
      <c r="K168" s="67">
        <f>IF(ISBLANK(F168),"",COUNTIF(F168:J168,"&gt;=0"))</f>
        <v>1</v>
      </c>
      <c r="L168" s="68">
        <f>IF(ISBLANK(F168),"",(IF(LEFT(F168,1)="-",1,0)+IF(LEFT(G168,1)="-",1,0)+IF(LEFT(H168,1)="-",1,0)+IF(LEFT(I168,1)="-",1,0)+IF(LEFT(J168,1)="-",1,0)))</f>
        <v>3</v>
      </c>
      <c r="M168" s="69">
        <f t="shared" si="6"/>
      </c>
      <c r="N168" s="70">
        <f t="shared" si="6"/>
        <v>1</v>
      </c>
      <c r="O168" s="29"/>
    </row>
    <row r="169" spans="1:15" ht="15">
      <c r="A169" s="29"/>
      <c r="B169" s="63" t="s">
        <v>175</v>
      </c>
      <c r="C169" s="64" t="str">
        <f>IF(C159&gt;"",C159,"")</f>
        <v>ARLOUSKAYA Alina</v>
      </c>
      <c r="D169" s="64" t="str">
        <f>IF(G160&gt;"",G160,"")</f>
        <v>FRONT Erika</v>
      </c>
      <c r="E169" s="75"/>
      <c r="F169" s="76">
        <v>5</v>
      </c>
      <c r="G169" s="77">
        <v>-9</v>
      </c>
      <c r="H169" s="74">
        <v>4</v>
      </c>
      <c r="I169" s="65">
        <v>6</v>
      </c>
      <c r="J169" s="65"/>
      <c r="K169" s="67">
        <f>IF(ISBLANK(F169),"",COUNTIF(F169:J169,"&gt;=0"))</f>
        <v>3</v>
      </c>
      <c r="L169" s="68">
        <f>IF(ISBLANK(F169),"",(IF(LEFT(F169,1)="-",1,0)+IF(LEFT(G169,1)="-",1,0)+IF(LEFT(H169,1)="-",1,0)+IF(LEFT(I169,1)="-",1,0)+IF(LEFT(J169,1)="-",1,0)))</f>
        <v>1</v>
      </c>
      <c r="M169" s="69">
        <f t="shared" si="6"/>
        <v>1</v>
      </c>
      <c r="N169" s="70">
        <f t="shared" si="6"/>
      </c>
      <c r="O169" s="29"/>
    </row>
    <row r="170" spans="1:15" ht="15.75" thickBot="1">
      <c r="A170" s="29"/>
      <c r="B170" s="63" t="s">
        <v>176</v>
      </c>
      <c r="C170" s="64" t="str">
        <f>IF(C160&gt;"",C160,"")</f>
        <v>BOGDANOVA Nadezhda</v>
      </c>
      <c r="D170" s="64" t="str">
        <f>IF(G159&gt;"",G159,"")</f>
        <v>LJUNGSBERG Elin</v>
      </c>
      <c r="E170" s="75"/>
      <c r="F170" s="73">
        <v>7</v>
      </c>
      <c r="G170" s="65">
        <v>-10</v>
      </c>
      <c r="H170" s="65">
        <v>4</v>
      </c>
      <c r="I170" s="65">
        <v>9</v>
      </c>
      <c r="J170" s="65"/>
      <c r="K170" s="67">
        <f>IF(ISBLANK(F170),"",COUNTIF(F170:J170,"&gt;=0"))</f>
        <v>3</v>
      </c>
      <c r="L170" s="68">
        <f>IF(ISBLANK(F170),"",(IF(LEFT(F170,1)="-",1,0)+IF(LEFT(G170,1)="-",1,0)+IF(LEFT(H170,1)="-",1,0)+IF(LEFT(I170,1)="-",1,0)+IF(LEFT(J170,1)="-",1,0)))</f>
        <v>1</v>
      </c>
      <c r="M170" s="69">
        <f t="shared" si="6"/>
        <v>1</v>
      </c>
      <c r="N170" s="70">
        <f t="shared" si="6"/>
      </c>
      <c r="O170" s="29"/>
    </row>
    <row r="171" spans="1:15" ht="15.75" thickBot="1">
      <c r="A171" s="90"/>
      <c r="B171" s="25"/>
      <c r="C171" s="25"/>
      <c r="D171" s="25"/>
      <c r="E171" s="25"/>
      <c r="F171" s="25"/>
      <c r="G171" s="25"/>
      <c r="H171" s="25"/>
      <c r="I171" s="78" t="s">
        <v>177</v>
      </c>
      <c r="J171" s="79"/>
      <c r="K171" s="80">
        <f>IF(ISBLANK(C159),"",SUM(K166:K170))</f>
        <v>10</v>
      </c>
      <c r="L171" s="81">
        <f>IF(ISBLANK(G159),"",SUM(L166:L170))</f>
        <v>8</v>
      </c>
      <c r="M171" s="82">
        <f>IF(ISBLANK(F166),"",SUM(M166:M170))</f>
        <v>3</v>
      </c>
      <c r="N171" s="83">
        <f>IF(ISBLANK(F166),"",SUM(N166:N170))</f>
        <v>2</v>
      </c>
      <c r="O171" s="29"/>
    </row>
    <row r="172" spans="1:15" ht="15">
      <c r="A172" s="90"/>
      <c r="B172" s="25" t="s">
        <v>178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33"/>
    </row>
    <row r="173" spans="1:15" ht="15">
      <c r="A173" s="90"/>
      <c r="B173" s="84"/>
      <c r="C173" s="25" t="s">
        <v>179</v>
      </c>
      <c r="D173" s="25" t="s">
        <v>180</v>
      </c>
      <c r="E173" s="23"/>
      <c r="F173" s="25"/>
      <c r="G173" s="25" t="s">
        <v>181</v>
      </c>
      <c r="H173" s="23"/>
      <c r="I173" s="25"/>
      <c r="J173" s="23" t="s">
        <v>182</v>
      </c>
      <c r="K173" s="23"/>
      <c r="L173" s="25"/>
      <c r="M173" s="25"/>
      <c r="N173" s="25"/>
      <c r="O173" s="33"/>
    </row>
    <row r="174" spans="1:15" ht="15.75" thickBot="1">
      <c r="A174" s="90"/>
      <c r="B174" s="85"/>
      <c r="C174" s="86" t="str">
        <f>C158</f>
        <v>BLR1</v>
      </c>
      <c r="D174" s="25" t="str">
        <f>G158</f>
        <v>Swe 2</v>
      </c>
      <c r="E174" s="25"/>
      <c r="F174" s="25"/>
      <c r="G174" s="25"/>
      <c r="H174" s="25"/>
      <c r="I174" s="25"/>
      <c r="J174" s="179" t="str">
        <f>IF(M171=3,C158,IF(N171=3,G158,IF(M171=5,IF(N171=5,"tasan",""),"")))</f>
        <v>BLR1</v>
      </c>
      <c r="K174" s="180"/>
      <c r="L174" s="180"/>
      <c r="M174" s="180"/>
      <c r="N174" s="181"/>
      <c r="O174" s="29"/>
    </row>
    <row r="175" spans="1:15" ht="15">
      <c r="A175" s="92"/>
      <c r="B175" s="87"/>
      <c r="C175" s="87"/>
      <c r="D175" s="87"/>
      <c r="E175" s="87"/>
      <c r="F175" s="87"/>
      <c r="G175" s="87"/>
      <c r="H175" s="87"/>
      <c r="I175" s="87"/>
      <c r="J175" s="88"/>
      <c r="K175" s="88"/>
      <c r="L175" s="88"/>
      <c r="M175" s="88"/>
      <c r="N175" s="88"/>
      <c r="O175" s="89"/>
    </row>
  </sheetData>
  <sheetProtection/>
  <mergeCells count="106">
    <mergeCell ref="C9:D9"/>
    <mergeCell ref="G9:N9"/>
    <mergeCell ref="K11:L11"/>
    <mergeCell ref="J20:N20"/>
    <mergeCell ref="C8:D8"/>
    <mergeCell ref="J1:N1"/>
    <mergeCell ref="J2:N2"/>
    <mergeCell ref="C4:D4"/>
    <mergeCell ref="C5:D5"/>
    <mergeCell ref="C6:D6"/>
    <mergeCell ref="G8:N8"/>
    <mergeCell ref="J23:N23"/>
    <mergeCell ref="J24:N24"/>
    <mergeCell ref="C26:D26"/>
    <mergeCell ref="G26:H26"/>
    <mergeCell ref="C27:D27"/>
    <mergeCell ref="G27:N27"/>
    <mergeCell ref="C28:D28"/>
    <mergeCell ref="G28:N28"/>
    <mergeCell ref="C30:D30"/>
    <mergeCell ref="G30:N30"/>
    <mergeCell ref="C31:D31"/>
    <mergeCell ref="G31:N31"/>
    <mergeCell ref="G52:N52"/>
    <mergeCell ref="K33:L33"/>
    <mergeCell ref="J42:N42"/>
    <mergeCell ref="J45:N45"/>
    <mergeCell ref="J46:N46"/>
    <mergeCell ref="C48:D48"/>
    <mergeCell ref="G48:H48"/>
    <mergeCell ref="C53:D53"/>
    <mergeCell ref="G53:N53"/>
    <mergeCell ref="K55:L55"/>
    <mergeCell ref="J64:N64"/>
    <mergeCell ref="J67:N67"/>
    <mergeCell ref="C49:D49"/>
    <mergeCell ref="G49:N49"/>
    <mergeCell ref="C50:D50"/>
    <mergeCell ref="G50:N50"/>
    <mergeCell ref="C52:D52"/>
    <mergeCell ref="G75:N75"/>
    <mergeCell ref="J68:N68"/>
    <mergeCell ref="C70:D70"/>
    <mergeCell ref="G70:H70"/>
    <mergeCell ref="C71:D71"/>
    <mergeCell ref="G71:N71"/>
    <mergeCell ref="K77:L77"/>
    <mergeCell ref="J86:N86"/>
    <mergeCell ref="J89:N89"/>
    <mergeCell ref="J90:N90"/>
    <mergeCell ref="C92:D92"/>
    <mergeCell ref="C72:D72"/>
    <mergeCell ref="G72:N72"/>
    <mergeCell ref="C74:D74"/>
    <mergeCell ref="G74:N74"/>
    <mergeCell ref="C75:D75"/>
    <mergeCell ref="C93:D93"/>
    <mergeCell ref="G93:N93"/>
    <mergeCell ref="C94:D94"/>
    <mergeCell ref="G94:N94"/>
    <mergeCell ref="C96:D96"/>
    <mergeCell ref="G96:N96"/>
    <mergeCell ref="G116:N116"/>
    <mergeCell ref="C97:D97"/>
    <mergeCell ref="G97:N97"/>
    <mergeCell ref="K99:L99"/>
    <mergeCell ref="J108:N108"/>
    <mergeCell ref="J111:N111"/>
    <mergeCell ref="C118:D118"/>
    <mergeCell ref="G118:N118"/>
    <mergeCell ref="C119:D119"/>
    <mergeCell ref="G119:N119"/>
    <mergeCell ref="K121:L121"/>
    <mergeCell ref="J112:N112"/>
    <mergeCell ref="C114:D114"/>
    <mergeCell ref="C115:D115"/>
    <mergeCell ref="G115:N115"/>
    <mergeCell ref="C116:D116"/>
    <mergeCell ref="G140:N140"/>
    <mergeCell ref="J130:N130"/>
    <mergeCell ref="J133:N133"/>
    <mergeCell ref="J134:N134"/>
    <mergeCell ref="C136:D136"/>
    <mergeCell ref="G136:H136"/>
    <mergeCell ref="C141:D141"/>
    <mergeCell ref="G141:N141"/>
    <mergeCell ref="K143:L143"/>
    <mergeCell ref="J152:N152"/>
    <mergeCell ref="J155:N155"/>
    <mergeCell ref="C137:D137"/>
    <mergeCell ref="G137:N137"/>
    <mergeCell ref="C138:D138"/>
    <mergeCell ref="G138:N138"/>
    <mergeCell ref="C140:D140"/>
    <mergeCell ref="J156:N156"/>
    <mergeCell ref="C158:D158"/>
    <mergeCell ref="C159:D159"/>
    <mergeCell ref="G159:N159"/>
    <mergeCell ref="C160:D160"/>
    <mergeCell ref="G160:N160"/>
    <mergeCell ref="J174:N174"/>
    <mergeCell ref="C162:D162"/>
    <mergeCell ref="G162:N162"/>
    <mergeCell ref="C163:D163"/>
    <mergeCell ref="G163:N163"/>
    <mergeCell ref="K165:L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C6" sqref="C6:D6"/>
    </sheetView>
  </sheetViews>
  <sheetFormatPr defaultColWidth="9.140625" defaultRowHeight="15"/>
  <cols>
    <col min="3" max="3" width="19.28125" style="0" customWidth="1"/>
    <col min="4" max="4" width="12.421875" style="0" customWidth="1"/>
  </cols>
  <sheetData>
    <row r="1" spans="1:15" ht="15">
      <c r="A1" s="90"/>
      <c r="B1" s="23"/>
      <c r="C1" s="24" t="s">
        <v>146</v>
      </c>
      <c r="D1" s="25"/>
      <c r="E1" s="25"/>
      <c r="F1" s="23"/>
      <c r="G1" s="26" t="s">
        <v>147</v>
      </c>
      <c r="H1" s="27"/>
      <c r="I1" s="28"/>
      <c r="J1" s="163">
        <v>42341</v>
      </c>
      <c r="K1" s="164"/>
      <c r="L1" s="164"/>
      <c r="M1" s="164"/>
      <c r="N1" s="165"/>
      <c r="O1" s="29"/>
    </row>
    <row r="2" spans="1:15" ht="15">
      <c r="A2" s="90"/>
      <c r="B2" s="30"/>
      <c r="C2" s="30" t="s">
        <v>148</v>
      </c>
      <c r="D2" s="25"/>
      <c r="E2" s="25"/>
      <c r="F2" s="23"/>
      <c r="G2" s="26" t="s">
        <v>149</v>
      </c>
      <c r="H2" s="27"/>
      <c r="I2" s="28"/>
      <c r="J2" s="166" t="s">
        <v>308</v>
      </c>
      <c r="K2" s="164"/>
      <c r="L2" s="164"/>
      <c r="M2" s="164"/>
      <c r="N2" s="165"/>
      <c r="O2" s="29"/>
    </row>
    <row r="3" spans="1:15" ht="15">
      <c r="A3" s="90"/>
      <c r="B3" s="23"/>
      <c r="C3" s="31"/>
      <c r="D3" s="25"/>
      <c r="E3" s="25"/>
      <c r="F3" s="25"/>
      <c r="G3" s="32"/>
      <c r="H3" s="25"/>
      <c r="I3" s="25"/>
      <c r="J3" s="25"/>
      <c r="K3" s="25"/>
      <c r="L3" s="25"/>
      <c r="M3" s="25"/>
      <c r="N3" s="25"/>
      <c r="O3" s="33"/>
    </row>
    <row r="4" spans="1:15" ht="15">
      <c r="A4" s="29"/>
      <c r="B4" s="34" t="s">
        <v>151</v>
      </c>
      <c r="C4" s="167" t="s">
        <v>310</v>
      </c>
      <c r="D4" s="168"/>
      <c r="E4" s="36"/>
      <c r="F4" s="34" t="s">
        <v>151</v>
      </c>
      <c r="G4" s="167" t="s">
        <v>323</v>
      </c>
      <c r="H4" s="168"/>
      <c r="I4" s="38"/>
      <c r="J4" s="38"/>
      <c r="K4" s="38"/>
      <c r="L4" s="38"/>
      <c r="M4" s="38"/>
      <c r="N4" s="39"/>
      <c r="O4" s="29"/>
    </row>
    <row r="5" spans="1:15" ht="15">
      <c r="A5" s="29"/>
      <c r="B5" s="40" t="s">
        <v>153</v>
      </c>
      <c r="C5" s="169" t="s">
        <v>312</v>
      </c>
      <c r="D5" s="170"/>
      <c r="E5" s="42"/>
      <c r="F5" s="43" t="s">
        <v>155</v>
      </c>
      <c r="G5" s="182" t="s">
        <v>325</v>
      </c>
      <c r="H5" s="183"/>
      <c r="I5" s="183"/>
      <c r="J5" s="183"/>
      <c r="K5" s="183"/>
      <c r="L5" s="183"/>
      <c r="M5" s="183"/>
      <c r="N5" s="184"/>
      <c r="O5" s="29"/>
    </row>
    <row r="6" spans="1:15" ht="15">
      <c r="A6" s="29"/>
      <c r="B6" s="47" t="s">
        <v>157</v>
      </c>
      <c r="C6" s="169" t="s">
        <v>314</v>
      </c>
      <c r="D6" s="170"/>
      <c r="E6" s="42"/>
      <c r="F6" s="48" t="s">
        <v>159</v>
      </c>
      <c r="G6" s="169" t="s">
        <v>327</v>
      </c>
      <c r="H6" s="185"/>
      <c r="I6" s="185"/>
      <c r="J6" s="185"/>
      <c r="K6" s="185"/>
      <c r="L6" s="185"/>
      <c r="M6" s="185"/>
      <c r="N6" s="186"/>
      <c r="O6" s="29"/>
    </row>
    <row r="7" spans="1:15" ht="15">
      <c r="A7" s="90"/>
      <c r="B7" s="51" t="s">
        <v>161</v>
      </c>
      <c r="C7" s="52"/>
      <c r="D7" s="53"/>
      <c r="E7" s="54"/>
      <c r="F7" s="51" t="s">
        <v>161</v>
      </c>
      <c r="G7" s="52"/>
      <c r="H7" s="55"/>
      <c r="I7" s="55"/>
      <c r="J7" s="55"/>
      <c r="K7" s="55"/>
      <c r="L7" s="55"/>
      <c r="M7" s="55"/>
      <c r="N7" s="55"/>
      <c r="O7" s="33"/>
    </row>
    <row r="8" spans="1:15" ht="15">
      <c r="A8" s="29"/>
      <c r="B8" s="56"/>
      <c r="C8" s="169" t="s">
        <v>314</v>
      </c>
      <c r="D8" s="170"/>
      <c r="E8" s="42"/>
      <c r="F8" s="57"/>
      <c r="G8" s="182" t="s">
        <v>325</v>
      </c>
      <c r="H8" s="183"/>
      <c r="I8" s="183"/>
      <c r="J8" s="183"/>
      <c r="K8" s="183"/>
      <c r="L8" s="183"/>
      <c r="M8" s="183"/>
      <c r="N8" s="184"/>
      <c r="O8" s="29"/>
    </row>
    <row r="9" spans="1:15" ht="15">
      <c r="A9" s="29"/>
      <c r="B9" s="58"/>
      <c r="C9" s="169" t="s">
        <v>312</v>
      </c>
      <c r="D9" s="170"/>
      <c r="E9" s="42"/>
      <c r="F9" s="59"/>
      <c r="G9" s="169" t="s">
        <v>327</v>
      </c>
      <c r="H9" s="185"/>
      <c r="I9" s="185"/>
      <c r="J9" s="185"/>
      <c r="K9" s="185"/>
      <c r="L9" s="185"/>
      <c r="M9" s="185"/>
      <c r="N9" s="186"/>
      <c r="O9" s="29"/>
    </row>
    <row r="10" spans="1:15" ht="15">
      <c r="A10" s="90"/>
      <c r="B10" s="25"/>
      <c r="C10" s="25"/>
      <c r="D10" s="25"/>
      <c r="E10" s="25"/>
      <c r="F10" s="32" t="s">
        <v>162</v>
      </c>
      <c r="G10" s="32"/>
      <c r="H10" s="32"/>
      <c r="I10" s="32"/>
      <c r="J10" s="25"/>
      <c r="K10" s="25"/>
      <c r="L10" s="25"/>
      <c r="M10" s="60"/>
      <c r="N10" s="23"/>
      <c r="O10" s="33"/>
    </row>
    <row r="11" spans="1:15" ht="15">
      <c r="A11" s="90"/>
      <c r="B11" s="30" t="s">
        <v>163</v>
      </c>
      <c r="C11" s="25"/>
      <c r="D11" s="25"/>
      <c r="E11" s="25"/>
      <c r="F11" s="61" t="s">
        <v>164</v>
      </c>
      <c r="G11" s="61" t="s">
        <v>165</v>
      </c>
      <c r="H11" s="61" t="s">
        <v>166</v>
      </c>
      <c r="I11" s="61" t="s">
        <v>167</v>
      </c>
      <c r="J11" s="61" t="s">
        <v>168</v>
      </c>
      <c r="K11" s="177" t="s">
        <v>169</v>
      </c>
      <c r="L11" s="178"/>
      <c r="M11" s="61" t="s">
        <v>170</v>
      </c>
      <c r="N11" s="62" t="s">
        <v>171</v>
      </c>
      <c r="O11" s="29"/>
    </row>
    <row r="12" spans="1:15" ht="15">
      <c r="A12" s="29"/>
      <c r="B12" s="63" t="s">
        <v>172</v>
      </c>
      <c r="C12" s="64" t="str">
        <f>IF(C5&gt;"",C5,"")</f>
        <v>MASAMOTO Hikari</v>
      </c>
      <c r="D12" s="64" t="str">
        <f>IF(G5&gt;"",G5,"")</f>
        <v>ZANCANER Denisa</v>
      </c>
      <c r="E12" s="64">
        <f>IF(E5&gt;"",E5&amp;" - "&amp;I5,"")</f>
      </c>
      <c r="F12" s="65">
        <v>9</v>
      </c>
      <c r="G12" s="65">
        <v>4</v>
      </c>
      <c r="H12" s="66">
        <v>7</v>
      </c>
      <c r="I12" s="65"/>
      <c r="J12" s="65"/>
      <c r="K12" s="67">
        <f>IF(ISBLANK(F12),"",COUNTIF(F12:J12,"&gt;=0"))</f>
        <v>3</v>
      </c>
      <c r="L12" s="68">
        <f>IF(ISBLANK(F12),"",(IF(LEFT(F12,1)="-",1,0)+IF(LEFT(G12,1)="-",1,0)+IF(LEFT(H12,1)="-",1,0)+IF(LEFT(I12,1)="-",1,0)+IF(LEFT(J12,1)="-",1,0)))</f>
        <v>0</v>
      </c>
      <c r="M12" s="69">
        <f aca="true" t="shared" si="0" ref="M12:N16">IF(K12=3,1,"")</f>
        <v>1</v>
      </c>
      <c r="N12" s="70">
        <f t="shared" si="0"/>
      </c>
      <c r="O12" s="29"/>
    </row>
    <row r="13" spans="1:15" ht="15">
      <c r="A13" s="29"/>
      <c r="B13" s="63" t="s">
        <v>173</v>
      </c>
      <c r="C13" s="64" t="str">
        <f>IF(C6&gt;"",C6,"")</f>
        <v>YAMAMOTO Rei</v>
      </c>
      <c r="D13" s="64" t="str">
        <f>IF(G6&gt;"",G6,"")</f>
        <v>VIVARELLI Debora</v>
      </c>
      <c r="E13" s="64">
        <f>IF(E6&gt;"",E6&amp;" - "&amp;I6,"")</f>
      </c>
      <c r="F13" s="65">
        <v>10</v>
      </c>
      <c r="G13" s="65">
        <v>-10</v>
      </c>
      <c r="H13" s="65">
        <v>9</v>
      </c>
      <c r="I13" s="65">
        <v>-10</v>
      </c>
      <c r="J13" s="65">
        <v>9</v>
      </c>
      <c r="K13" s="67">
        <f>IF(ISBLANK(F13),"",COUNTIF(F13:J13,"&gt;=0"))</f>
        <v>3</v>
      </c>
      <c r="L13" s="68">
        <f>IF(ISBLANK(F13),"",(IF(LEFT(F13,1)="-",1,0)+IF(LEFT(G13,1)="-",1,0)+IF(LEFT(H13,1)="-",1,0)+IF(LEFT(I13,1)="-",1,0)+IF(LEFT(J13,1)="-",1,0)))</f>
        <v>2</v>
      </c>
      <c r="M13" s="69">
        <f t="shared" si="0"/>
        <v>1</v>
      </c>
      <c r="N13" s="70">
        <f t="shared" si="0"/>
      </c>
      <c r="O13" s="29"/>
    </row>
    <row r="14" spans="1:15" ht="15">
      <c r="A14" s="29"/>
      <c r="B14" s="71" t="s">
        <v>174</v>
      </c>
      <c r="C14" s="64" t="str">
        <f>IF(C8&gt;"",C8&amp;" / "&amp;C9,"")</f>
        <v>YAMAMOTO Rei / MASAMOTO Hikari</v>
      </c>
      <c r="D14" s="64" t="str">
        <f>IF(G8&gt;"",G8&amp;" / "&amp;G9,"")</f>
        <v>ZANCANER Denisa / VIVARELLI Debora</v>
      </c>
      <c r="E14" s="72"/>
      <c r="F14" s="73">
        <v>9</v>
      </c>
      <c r="G14" s="65">
        <v>4</v>
      </c>
      <c r="H14" s="65">
        <v>8</v>
      </c>
      <c r="I14" s="74"/>
      <c r="J14" s="74"/>
      <c r="K14" s="67">
        <f>IF(ISBLANK(F14),"",COUNTIF(F14:J14,"&gt;=0"))</f>
        <v>3</v>
      </c>
      <c r="L14" s="68">
        <f>IF(ISBLANK(F14),"",(IF(LEFT(F14,1)="-",1,0)+IF(LEFT(G14,1)="-",1,0)+IF(LEFT(H14,1)="-",1,0)+IF(LEFT(I14,1)="-",1,0)+IF(LEFT(J14,1)="-",1,0)))</f>
        <v>0</v>
      </c>
      <c r="M14" s="69">
        <f t="shared" si="0"/>
        <v>1</v>
      </c>
      <c r="N14" s="70">
        <f t="shared" si="0"/>
      </c>
      <c r="O14" s="29"/>
    </row>
    <row r="15" spans="1:15" ht="15">
      <c r="A15" s="29"/>
      <c r="B15" s="63" t="s">
        <v>175</v>
      </c>
      <c r="C15" s="64" t="str">
        <f>IF(C5&gt;"",C5,"")</f>
        <v>MASAMOTO Hikari</v>
      </c>
      <c r="D15" s="64" t="str">
        <f>IF(G6&gt;"",G6,"")</f>
        <v>VIVARELLI Debora</v>
      </c>
      <c r="E15" s="75"/>
      <c r="F15" s="76"/>
      <c r="G15" s="77"/>
      <c r="H15" s="74"/>
      <c r="I15" s="65"/>
      <c r="J15" s="65"/>
      <c r="K15" s="67">
        <f>IF(ISBLANK(F15),"",COUNTIF(F15:J15,"&gt;=0"))</f>
      </c>
      <c r="L15" s="68">
        <f>IF(ISBLANK(F15),"",(IF(LEFT(F15,1)="-",1,0)+IF(LEFT(G15,1)="-",1,0)+IF(LEFT(H15,1)="-",1,0)+IF(LEFT(I15,1)="-",1,0)+IF(LEFT(J15,1)="-",1,0)))</f>
      </c>
      <c r="M15" s="69">
        <f t="shared" si="0"/>
      </c>
      <c r="N15" s="70">
        <f t="shared" si="0"/>
      </c>
      <c r="O15" s="29"/>
    </row>
    <row r="16" spans="1:15" ht="15.75" thickBot="1">
      <c r="A16" s="29"/>
      <c r="B16" s="63" t="s">
        <v>176</v>
      </c>
      <c r="C16" s="64" t="str">
        <f>IF(C6&gt;"",C6,"")</f>
        <v>YAMAMOTO Rei</v>
      </c>
      <c r="D16" s="64" t="str">
        <f>IF(G5&gt;"",G5,"")</f>
        <v>ZANCANER Denisa</v>
      </c>
      <c r="E16" s="75"/>
      <c r="F16" s="73"/>
      <c r="G16" s="65"/>
      <c r="H16" s="65"/>
      <c r="I16" s="65"/>
      <c r="J16" s="65"/>
      <c r="K16" s="67">
        <f>IF(ISBLANK(F16),"",COUNTIF(F16:J16,"&gt;=0"))</f>
      </c>
      <c r="L16" s="68">
        <f>IF(ISBLANK(F16),"",(IF(LEFT(F16,1)="-",1,0)+IF(LEFT(G16,1)="-",1,0)+IF(LEFT(H16,1)="-",1,0)+IF(LEFT(I16,1)="-",1,0)+IF(LEFT(J16,1)="-",1,0)))</f>
      </c>
      <c r="M16" s="69">
        <f t="shared" si="0"/>
      </c>
      <c r="N16" s="70">
        <f t="shared" si="0"/>
      </c>
      <c r="O16" s="29"/>
    </row>
    <row r="17" spans="1:15" ht="15.75" thickBot="1">
      <c r="A17" s="90"/>
      <c r="B17" s="25"/>
      <c r="C17" s="25"/>
      <c r="D17" s="25"/>
      <c r="E17" s="25"/>
      <c r="F17" s="25"/>
      <c r="G17" s="25"/>
      <c r="H17" s="25"/>
      <c r="I17" s="78" t="s">
        <v>177</v>
      </c>
      <c r="J17" s="79"/>
      <c r="K17" s="80">
        <f>IF(ISBLANK(C5),"",SUM(K12:K16))</f>
        <v>9</v>
      </c>
      <c r="L17" s="81">
        <f>IF(ISBLANK(G5),"",SUM(L12:L16))</f>
        <v>2</v>
      </c>
      <c r="M17" s="82">
        <f>IF(ISBLANK(F12),"",SUM(M12:M16))</f>
        <v>3</v>
      </c>
      <c r="N17" s="83">
        <f>IF(ISBLANK(F12),"",SUM(N12:N16))</f>
        <v>0</v>
      </c>
      <c r="O17" s="29"/>
    </row>
    <row r="18" spans="1:15" ht="15">
      <c r="A18" s="90"/>
      <c r="B18" s="25" t="s">
        <v>178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</row>
    <row r="19" spans="1:15" ht="15">
      <c r="A19" s="90"/>
      <c r="B19" s="84"/>
      <c r="C19" s="25" t="s">
        <v>179</v>
      </c>
      <c r="D19" s="25" t="s">
        <v>180</v>
      </c>
      <c r="E19" s="23"/>
      <c r="F19" s="25"/>
      <c r="G19" s="25" t="s">
        <v>181</v>
      </c>
      <c r="H19" s="23"/>
      <c r="I19" s="25"/>
      <c r="J19" s="23" t="s">
        <v>182</v>
      </c>
      <c r="K19" s="23"/>
      <c r="L19" s="25"/>
      <c r="M19" s="25"/>
      <c r="N19" s="25"/>
      <c r="O19" s="33"/>
    </row>
    <row r="20" spans="1:15" ht="15.75" thickBot="1">
      <c r="A20" s="90"/>
      <c r="B20" s="85"/>
      <c r="C20" s="86" t="str">
        <f>C4</f>
        <v>JPN 2</v>
      </c>
      <c r="D20" s="25" t="str">
        <f>G4</f>
        <v>Ita 2</v>
      </c>
      <c r="E20" s="25"/>
      <c r="F20" s="25"/>
      <c r="G20" s="25"/>
      <c r="H20" s="25"/>
      <c r="I20" s="25"/>
      <c r="J20" s="179" t="str">
        <f>IF(M17=3,C4,IF(N17=3,G4,IF(M17=5,IF(N17=5,"tasan",""),"")))</f>
        <v>JPN 2</v>
      </c>
      <c r="K20" s="180"/>
      <c r="L20" s="180"/>
      <c r="M20" s="180"/>
      <c r="N20" s="181"/>
      <c r="O20" s="29"/>
    </row>
    <row r="21" spans="1:15" ht="15">
      <c r="A21" s="92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 t="s">
        <v>394</v>
      </c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308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167" t="s">
        <v>54</v>
      </c>
      <c r="D26" s="168"/>
      <c r="E26" s="36"/>
      <c r="F26" s="34" t="s">
        <v>151</v>
      </c>
      <c r="G26" s="167" t="s">
        <v>330</v>
      </c>
      <c r="H26" s="16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348</v>
      </c>
      <c r="D27" s="170"/>
      <c r="E27" s="42"/>
      <c r="F27" s="43" t="s">
        <v>155</v>
      </c>
      <c r="G27" s="182" t="s">
        <v>332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395</v>
      </c>
      <c r="D28" s="170"/>
      <c r="E28" s="42"/>
      <c r="F28" s="48" t="s">
        <v>159</v>
      </c>
      <c r="G28" s="169" t="s">
        <v>334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395</v>
      </c>
      <c r="D30" s="170"/>
      <c r="E30" s="42"/>
      <c r="F30" s="57"/>
      <c r="G30" s="182" t="s">
        <v>332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348</v>
      </c>
      <c r="D31" s="170"/>
      <c r="E31" s="42"/>
      <c r="F31" s="59"/>
      <c r="G31" s="169" t="s">
        <v>334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MORET Rachel</v>
      </c>
      <c r="D34" s="64" t="str">
        <f>IF(G27&gt;"",G27,"")</f>
        <v>KHLYZOVA Elizaveta</v>
      </c>
      <c r="E34" s="64">
        <f>IF(E27&gt;"",E27&amp;" - "&amp;I27,"")</f>
      </c>
      <c r="F34" s="65">
        <v>8</v>
      </c>
      <c r="G34" s="65">
        <v>-6</v>
      </c>
      <c r="H34" s="66">
        <v>6</v>
      </c>
      <c r="I34" s="65">
        <v>-9</v>
      </c>
      <c r="J34" s="65">
        <v>4</v>
      </c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2</v>
      </c>
      <c r="M34" s="69">
        <f aca="true" t="shared" si="1" ref="M34:N38">IF(K34=3,1,"")</f>
        <v>1</v>
      </c>
      <c r="N34" s="70">
        <f t="shared" si="1"/>
      </c>
      <c r="O34" s="29"/>
    </row>
    <row r="35" spans="1:15" ht="15">
      <c r="A35" s="29"/>
      <c r="B35" s="63" t="s">
        <v>173</v>
      </c>
      <c r="C35" s="64" t="str">
        <f>IF(C28&gt;"",C28,"")</f>
        <v>ASCHWANDEN Rahel</v>
      </c>
      <c r="D35" s="64" t="str">
        <f>IF(G28&gt;"",G28,"")</f>
        <v>KULIKOVA Olga</v>
      </c>
      <c r="E35" s="64">
        <f>IF(E28&gt;"",E28&amp;" - "&amp;I28,"")</f>
      </c>
      <c r="F35" s="65">
        <v>-1</v>
      </c>
      <c r="G35" s="65">
        <v>8</v>
      </c>
      <c r="H35" s="65">
        <v>-9</v>
      </c>
      <c r="I35" s="65">
        <v>-7</v>
      </c>
      <c r="J35" s="65"/>
      <c r="K35" s="67">
        <f>IF(ISBLANK(F35),"",COUNTIF(F35:J35,"&gt;=0"))</f>
        <v>1</v>
      </c>
      <c r="L35" s="68">
        <f>IF(ISBLANK(F35),"",(IF(LEFT(F35,1)="-",1,0)+IF(LEFT(G35,1)="-",1,0)+IF(LEFT(H35,1)="-",1,0)+IF(LEFT(I35,1)="-",1,0)+IF(LEFT(J35,1)="-",1,0)))</f>
        <v>3</v>
      </c>
      <c r="M35" s="69">
        <f t="shared" si="1"/>
      </c>
      <c r="N35" s="70">
        <f t="shared" si="1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ASCHWANDEN Rahel / MORET Rachel</v>
      </c>
      <c r="D36" s="64" t="str">
        <f>IF(G30&gt;"",G30&amp;" / "&amp;G31,"")</f>
        <v>KHLYZOVA Elizaveta / KULIKOVA Olga</v>
      </c>
      <c r="E36" s="72"/>
      <c r="F36" s="73">
        <v>-8</v>
      </c>
      <c r="G36" s="65">
        <v>-12</v>
      </c>
      <c r="H36" s="65">
        <v>11</v>
      </c>
      <c r="I36" s="74">
        <v>-8</v>
      </c>
      <c r="J36" s="74"/>
      <c r="K36" s="67">
        <f>IF(ISBLANK(F36),"",COUNTIF(F36:J36,"&gt;=0"))</f>
        <v>1</v>
      </c>
      <c r="L36" s="68">
        <f>IF(ISBLANK(F36),"",(IF(LEFT(F36,1)="-",1,0)+IF(LEFT(G36,1)="-",1,0)+IF(LEFT(H36,1)="-",1,0)+IF(LEFT(I36,1)="-",1,0)+IF(LEFT(J36,1)="-",1,0)))</f>
        <v>3</v>
      </c>
      <c r="M36" s="69">
        <f t="shared" si="1"/>
      </c>
      <c r="N36" s="70">
        <f t="shared" si="1"/>
        <v>1</v>
      </c>
      <c r="O36" s="29"/>
    </row>
    <row r="37" spans="1:15" ht="15">
      <c r="A37" s="29"/>
      <c r="B37" s="63" t="s">
        <v>175</v>
      </c>
      <c r="C37" s="64" t="str">
        <f>IF(C27&gt;"",C27,"")</f>
        <v>MORET Rachel</v>
      </c>
      <c r="D37" s="64" t="str">
        <f>IF(G28&gt;"",G28,"")</f>
        <v>KULIKOVA Olga</v>
      </c>
      <c r="E37" s="75"/>
      <c r="F37" s="76">
        <v>-5</v>
      </c>
      <c r="G37" s="77">
        <v>-7</v>
      </c>
      <c r="H37" s="74">
        <v>9</v>
      </c>
      <c r="I37" s="65">
        <v>-8</v>
      </c>
      <c r="J37" s="65"/>
      <c r="K37" s="67">
        <f>IF(ISBLANK(F37),"",COUNTIF(F37:J37,"&gt;=0"))</f>
        <v>1</v>
      </c>
      <c r="L37" s="68">
        <f>IF(ISBLANK(F37),"",(IF(LEFT(F37,1)="-",1,0)+IF(LEFT(G37,1)="-",1,0)+IF(LEFT(H37,1)="-",1,0)+IF(LEFT(I37,1)="-",1,0)+IF(LEFT(J37,1)="-",1,0)))</f>
        <v>3</v>
      </c>
      <c r="M37" s="69">
        <f t="shared" si="1"/>
      </c>
      <c r="N37" s="70">
        <f t="shared" si="1"/>
        <v>1</v>
      </c>
      <c r="O37" s="29"/>
    </row>
    <row r="38" spans="1:15" ht="15.75" thickBot="1">
      <c r="A38" s="29"/>
      <c r="B38" s="63" t="s">
        <v>176</v>
      </c>
      <c r="C38" s="64" t="str">
        <f>IF(C28&gt;"",C28,"")</f>
        <v>ASCHWANDEN Rahel</v>
      </c>
      <c r="D38" s="64" t="str">
        <f>IF(G27&gt;"",G27,"")</f>
        <v>KHLYZOVA Elizaveta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1"/>
      </c>
      <c r="N38" s="70">
        <f t="shared" si="1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6</v>
      </c>
      <c r="L39" s="81">
        <f>IF(ISBLANK(G27),"",SUM(L34:L38))</f>
        <v>11</v>
      </c>
      <c r="M39" s="82">
        <f>IF(ISBLANK(F34),"",SUM(M34:M38))</f>
        <v>1</v>
      </c>
      <c r="N39" s="83">
        <f>IF(ISBLANK(F34),"",SUM(N34:N38))</f>
        <v>3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SUI</v>
      </c>
      <c r="D42" s="25" t="str">
        <f>G26</f>
        <v>RUS 5</v>
      </c>
      <c r="E42" s="25"/>
      <c r="F42" s="25"/>
      <c r="G42" s="25"/>
      <c r="H42" s="25"/>
      <c r="I42" s="25"/>
      <c r="J42" s="179" t="str">
        <f>IF(M39=3,C26,IF(N39=3,G26,IF(M39=5,IF(N39=5,"tasan",""),"")))</f>
        <v>RUS 5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308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361</v>
      </c>
      <c r="D48" s="168"/>
      <c r="E48" s="36"/>
      <c r="F48" s="34" t="s">
        <v>151</v>
      </c>
      <c r="G48" s="37" t="s">
        <v>221</v>
      </c>
      <c r="H48" s="3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363</v>
      </c>
      <c r="D49" s="170"/>
      <c r="E49" s="42"/>
      <c r="F49" s="43" t="s">
        <v>155</v>
      </c>
      <c r="G49" s="169" t="s">
        <v>359</v>
      </c>
      <c r="H49" s="185"/>
      <c r="I49" s="185"/>
      <c r="J49" s="185"/>
      <c r="K49" s="185"/>
      <c r="L49" s="185"/>
      <c r="M49" s="185"/>
      <c r="N49" s="186"/>
      <c r="O49" s="29"/>
    </row>
    <row r="50" spans="1:15" ht="15">
      <c r="A50" s="29"/>
      <c r="B50" s="47" t="s">
        <v>157</v>
      </c>
      <c r="C50" s="213" t="s">
        <v>365</v>
      </c>
      <c r="D50" s="214"/>
      <c r="E50" s="42"/>
      <c r="F50" s="48" t="s">
        <v>159</v>
      </c>
      <c r="G50" s="182" t="s">
        <v>357</v>
      </c>
      <c r="H50" s="183"/>
      <c r="I50" s="183"/>
      <c r="J50" s="183"/>
      <c r="K50" s="183"/>
      <c r="L50" s="183"/>
      <c r="M50" s="183"/>
      <c r="N50" s="184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363</v>
      </c>
      <c r="D52" s="170"/>
      <c r="E52" s="42"/>
      <c r="F52" s="57"/>
      <c r="G52" s="182" t="s">
        <v>359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365</v>
      </c>
      <c r="D53" s="170"/>
      <c r="E53" s="42"/>
      <c r="F53" s="59"/>
      <c r="G53" s="169" t="s">
        <v>357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SAVELYEVA Antonina</v>
      </c>
      <c r="D56" s="64" t="str">
        <f>IF(G49&gt;"",G49,"")</f>
        <v>ANDO Minami</v>
      </c>
      <c r="E56" s="64">
        <f>IF(E49&gt;"",E49&amp;" - "&amp;I49,"")</f>
      </c>
      <c r="F56" s="65">
        <v>7</v>
      </c>
      <c r="G56" s="65">
        <v>-3</v>
      </c>
      <c r="H56" s="66">
        <v>-8</v>
      </c>
      <c r="I56" s="65">
        <v>12</v>
      </c>
      <c r="J56" s="65">
        <v>-5</v>
      </c>
      <c r="K56" s="67">
        <f>IF(ISBLANK(F56),"",COUNTIF(F56:J56,"&gt;=0"))</f>
        <v>2</v>
      </c>
      <c r="L56" s="68">
        <f>IF(ISBLANK(F56),"",(IF(LEFT(F56,1)="-",1,0)+IF(LEFT(G56,1)="-",1,0)+IF(LEFT(H56,1)="-",1,0)+IF(LEFT(I56,1)="-",1,0)+IF(LEFT(J56,1)="-",1,0)))</f>
        <v>3</v>
      </c>
      <c r="M56" s="69">
        <f aca="true" t="shared" si="2" ref="M56:N60">IF(K56=3,1,"")</f>
      </c>
      <c r="N56" s="70">
        <f t="shared" si="2"/>
        <v>1</v>
      </c>
      <c r="O56" s="29"/>
    </row>
    <row r="57" spans="1:15" ht="15">
      <c r="A57" s="29"/>
      <c r="B57" s="63" t="s">
        <v>173</v>
      </c>
      <c r="C57" s="64" t="str">
        <f>IF(C50&gt;"",C50,"")</f>
        <v>LEBEDEVA Viktoriia</v>
      </c>
      <c r="D57" s="64" t="str">
        <f>IF(G50&gt;"",G50,"")</f>
        <v>SUZUKI Rika</v>
      </c>
      <c r="E57" s="64">
        <f>IF(E50&gt;"",E50&amp;" - "&amp;I50,"")</f>
      </c>
      <c r="F57" s="65">
        <v>-6</v>
      </c>
      <c r="G57" s="65">
        <v>-10</v>
      </c>
      <c r="H57" s="65">
        <v>-5</v>
      </c>
      <c r="I57" s="65"/>
      <c r="J57" s="65"/>
      <c r="K57" s="67">
        <f>IF(ISBLANK(F57),"",COUNTIF(F57:J57,"&gt;=0"))</f>
        <v>0</v>
      </c>
      <c r="L57" s="68">
        <f>IF(ISBLANK(F57),"",(IF(LEFT(F57,1)="-",1,0)+IF(LEFT(G57,1)="-",1,0)+IF(LEFT(H57,1)="-",1,0)+IF(LEFT(I57,1)="-",1,0)+IF(LEFT(J57,1)="-",1,0)))</f>
        <v>3</v>
      </c>
      <c r="M57" s="69">
        <f t="shared" si="2"/>
      </c>
      <c r="N57" s="70">
        <f t="shared" si="2"/>
        <v>1</v>
      </c>
      <c r="O57" s="29"/>
    </row>
    <row r="58" spans="1:15" ht="15">
      <c r="A58" s="29"/>
      <c r="B58" s="71" t="s">
        <v>174</v>
      </c>
      <c r="C58" s="64" t="str">
        <f>IF(C52&gt;"",C52&amp;" / "&amp;C53,"")</f>
        <v>SAVELYEVA Antonina / LEBEDEVA Viktoriia</v>
      </c>
      <c r="D58" s="64" t="str">
        <f>IF(G52&gt;"",G52&amp;" / "&amp;G53,"")</f>
        <v>ANDO Minami / SUZUKI Rika</v>
      </c>
      <c r="E58" s="72"/>
      <c r="F58" s="73">
        <v>11</v>
      </c>
      <c r="G58" s="65">
        <v>-5</v>
      </c>
      <c r="H58" s="65">
        <v>-7</v>
      </c>
      <c r="I58" s="74">
        <v>8</v>
      </c>
      <c r="J58" s="74">
        <v>-7</v>
      </c>
      <c r="K58" s="67">
        <f>IF(ISBLANK(F58),"",COUNTIF(F58:J58,"&gt;=0"))</f>
        <v>2</v>
      </c>
      <c r="L58" s="68">
        <f>IF(ISBLANK(F58),"",(IF(LEFT(F58,1)="-",1,0)+IF(LEFT(G58,1)="-",1,0)+IF(LEFT(H58,1)="-",1,0)+IF(LEFT(I58,1)="-",1,0)+IF(LEFT(J58,1)="-",1,0)))</f>
        <v>3</v>
      </c>
      <c r="M58" s="69">
        <f t="shared" si="2"/>
      </c>
      <c r="N58" s="70">
        <f t="shared" si="2"/>
        <v>1</v>
      </c>
      <c r="O58" s="29"/>
    </row>
    <row r="59" spans="1:15" ht="15">
      <c r="A59" s="29"/>
      <c r="B59" s="63" t="s">
        <v>175</v>
      </c>
      <c r="C59" s="64" t="str">
        <f>IF(C49&gt;"",C49,"")</f>
        <v>SAVELYEVA Antonina</v>
      </c>
      <c r="D59" s="64" t="str">
        <f>IF(G50&gt;"",G50,"")</f>
        <v>SUZUKI Rika</v>
      </c>
      <c r="E59" s="75"/>
      <c r="F59" s="76"/>
      <c r="G59" s="77"/>
      <c r="H59" s="74"/>
      <c r="I59" s="65"/>
      <c r="J59" s="65"/>
      <c r="K59" s="67">
        <f>IF(ISBLANK(F59),"",COUNTIF(F59:J59,"&gt;=0"))</f>
      </c>
      <c r="L59" s="68">
        <f>IF(ISBLANK(F59),"",(IF(LEFT(F59,1)="-",1,0)+IF(LEFT(G59,1)="-",1,0)+IF(LEFT(H59,1)="-",1,0)+IF(LEFT(I59,1)="-",1,0)+IF(LEFT(J59,1)="-",1,0)))</f>
      </c>
      <c r="M59" s="69">
        <f t="shared" si="2"/>
      </c>
      <c r="N59" s="70">
        <f t="shared" si="2"/>
      </c>
      <c r="O59" s="29"/>
    </row>
    <row r="60" spans="1:15" ht="15.75" thickBot="1">
      <c r="A60" s="29"/>
      <c r="B60" s="63" t="s">
        <v>176</v>
      </c>
      <c r="C60" s="64" t="str">
        <f>IF(C50&gt;"",C50,"")</f>
        <v>LEBEDEVA Viktoriia</v>
      </c>
      <c r="D60" s="64" t="str">
        <f>IF(G49&gt;"",G49,"")</f>
        <v>ANDO Minami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2"/>
      </c>
      <c r="N60" s="70">
        <f t="shared" si="2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4</v>
      </c>
      <c r="L61" s="81">
        <f>IF(ISBLANK(G49),"",SUM(L56:L60))</f>
        <v>9</v>
      </c>
      <c r="M61" s="82">
        <f>IF(ISBLANK(F56),"",SUM(M56:M60))</f>
        <v>0</v>
      </c>
      <c r="N61" s="83">
        <f>IF(ISBLANK(F56),"",SUM(N56:N60))</f>
        <v>3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RUS 3</v>
      </c>
      <c r="D64" s="25" t="str">
        <f>G48</f>
        <v>JPN 1</v>
      </c>
      <c r="E64" s="25"/>
      <c r="F64" s="25"/>
      <c r="G64" s="25"/>
      <c r="H64" s="25"/>
      <c r="I64" s="25"/>
      <c r="J64" s="179" t="str">
        <f>IF(M61=3,C48,IF(N61=3,G48,IF(M61=5,IF(N61=5,"tasan",""),"")))</f>
        <v>JPN 1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/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308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403</v>
      </c>
      <c r="D70" s="168"/>
      <c r="E70" s="36"/>
      <c r="F70" s="34" t="s">
        <v>151</v>
      </c>
      <c r="G70" s="167" t="s">
        <v>404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376</v>
      </c>
      <c r="D71" s="170"/>
      <c r="E71" s="42"/>
      <c r="F71" s="43" t="s">
        <v>155</v>
      </c>
      <c r="G71" s="169" t="s">
        <v>400</v>
      </c>
      <c r="H71" s="185"/>
      <c r="I71" s="185"/>
      <c r="J71" s="185"/>
      <c r="K71" s="185"/>
      <c r="L71" s="185"/>
      <c r="M71" s="185"/>
      <c r="N71" s="186"/>
      <c r="O71" s="29"/>
    </row>
    <row r="72" spans="1:15" ht="15">
      <c r="A72" s="29"/>
      <c r="B72" s="47" t="s">
        <v>157</v>
      </c>
      <c r="C72" s="169" t="s">
        <v>378</v>
      </c>
      <c r="D72" s="170"/>
      <c r="E72" s="42"/>
      <c r="F72" s="48" t="s">
        <v>159</v>
      </c>
      <c r="G72" s="169" t="s">
        <v>399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376</v>
      </c>
      <c r="D74" s="170"/>
      <c r="E74" s="42"/>
      <c r="F74" s="57"/>
      <c r="G74" s="182" t="s">
        <v>400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378</v>
      </c>
      <c r="D75" s="170"/>
      <c r="E75" s="42"/>
      <c r="F75" s="59"/>
      <c r="G75" s="169" t="s">
        <v>399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CAREY Charlotte</v>
      </c>
      <c r="D78" s="64" t="str">
        <f>IF(G71&gt;"",G71,"")</f>
        <v>BOGDANOVA Nadezhda</v>
      </c>
      <c r="E78" s="64">
        <f>IF(E71&gt;"",E71&amp;" - "&amp;I71,"")</f>
      </c>
      <c r="F78" s="65">
        <v>6</v>
      </c>
      <c r="G78" s="65">
        <v>16</v>
      </c>
      <c r="H78" s="66">
        <v>-8</v>
      </c>
      <c r="I78" s="65">
        <v>10</v>
      </c>
      <c r="J78" s="65"/>
      <c r="K78" s="67">
        <f>IF(ISBLANK(F78),"",COUNTIF(F78:J78,"&gt;=0"))</f>
        <v>3</v>
      </c>
      <c r="L78" s="68">
        <f>IF(ISBLANK(F78),"",(IF(LEFT(F78,1)="-",1,0)+IF(LEFT(G78,1)="-",1,0)+IF(LEFT(H78,1)="-",1,0)+IF(LEFT(I78,1)="-",1,0)+IF(LEFT(J78,1)="-",1,0)))</f>
        <v>1</v>
      </c>
      <c r="M78" s="69">
        <f aca="true" t="shared" si="3" ref="M78:N82">IF(K78=3,1,"")</f>
        <v>1</v>
      </c>
      <c r="N78" s="70">
        <f t="shared" si="3"/>
      </c>
      <c r="O78" s="29"/>
    </row>
    <row r="79" spans="1:15" ht="15">
      <c r="A79" s="29"/>
      <c r="B79" s="63" t="s">
        <v>173</v>
      </c>
      <c r="C79" s="64" t="str">
        <f>IF(C72&gt;"",C72,"")</f>
        <v>LE FEVRE Karina</v>
      </c>
      <c r="D79" s="64" t="str">
        <f>IF(G72&gt;"",G72,"")</f>
        <v>ARLOUSKAYA Alina</v>
      </c>
      <c r="E79" s="64">
        <f>IF(E72&gt;"",E72&amp;" - "&amp;I72,"")</f>
      </c>
      <c r="F79" s="65">
        <v>-5</v>
      </c>
      <c r="G79" s="65">
        <v>-8</v>
      </c>
      <c r="H79" s="65">
        <v>-6</v>
      </c>
      <c r="I79" s="65"/>
      <c r="J79" s="65"/>
      <c r="K79" s="67">
        <f>IF(ISBLANK(F79),"",COUNTIF(F79:J79,"&gt;=0"))</f>
        <v>0</v>
      </c>
      <c r="L79" s="68">
        <f>IF(ISBLANK(F79),"",(IF(LEFT(F79,1)="-",1,0)+IF(LEFT(G79,1)="-",1,0)+IF(LEFT(H79,1)="-",1,0)+IF(LEFT(I79,1)="-",1,0)+IF(LEFT(J79,1)="-",1,0)))</f>
        <v>3</v>
      </c>
      <c r="M79" s="69">
        <f t="shared" si="3"/>
      </c>
      <c r="N79" s="70">
        <f t="shared" si="3"/>
        <v>1</v>
      </c>
      <c r="O79" s="29"/>
    </row>
    <row r="80" spans="1:15" ht="15">
      <c r="A80" s="29"/>
      <c r="B80" s="71" t="s">
        <v>174</v>
      </c>
      <c r="C80" s="64" t="str">
        <f>IF(C74&gt;"",C74&amp;" / "&amp;C75,"")</f>
        <v>CAREY Charlotte / LE FEVRE Karina</v>
      </c>
      <c r="D80" s="64" t="str">
        <f>IF(G74&gt;"",G74&amp;" / "&amp;G75,"")</f>
        <v>BOGDANOVA Nadezhda / ARLOUSKAYA Alina</v>
      </c>
      <c r="E80" s="72"/>
      <c r="F80" s="73">
        <v>-11</v>
      </c>
      <c r="G80" s="65">
        <v>8</v>
      </c>
      <c r="H80" s="65">
        <v>3</v>
      </c>
      <c r="I80" s="74">
        <v>7</v>
      </c>
      <c r="J80" s="74"/>
      <c r="K80" s="67">
        <f>IF(ISBLANK(F80),"",COUNTIF(F80:J80,"&gt;=0"))</f>
        <v>3</v>
      </c>
      <c r="L80" s="68">
        <f>IF(ISBLANK(F80),"",(IF(LEFT(F80,1)="-",1,0)+IF(LEFT(G80,1)="-",1,0)+IF(LEFT(H80,1)="-",1,0)+IF(LEFT(I80,1)="-",1,0)+IF(LEFT(J80,1)="-",1,0)))</f>
        <v>1</v>
      </c>
      <c r="M80" s="69">
        <f t="shared" si="3"/>
        <v>1</v>
      </c>
      <c r="N80" s="70">
        <f t="shared" si="3"/>
      </c>
      <c r="O80" s="29"/>
    </row>
    <row r="81" spans="1:15" ht="15">
      <c r="A81" s="29"/>
      <c r="B81" s="63" t="s">
        <v>175</v>
      </c>
      <c r="C81" s="64" t="str">
        <f>IF(C71&gt;"",C71,"")</f>
        <v>CAREY Charlotte</v>
      </c>
      <c r="D81" s="64" t="str">
        <f>IF(G72&gt;"",G72,"")</f>
        <v>ARLOUSKAYA Alina</v>
      </c>
      <c r="E81" s="75"/>
      <c r="F81" s="76">
        <v>-5</v>
      </c>
      <c r="G81" s="77">
        <v>13</v>
      </c>
      <c r="H81" s="74">
        <v>-10</v>
      </c>
      <c r="I81" s="65">
        <v>4</v>
      </c>
      <c r="J81" s="65">
        <v>8</v>
      </c>
      <c r="K81" s="67">
        <f>IF(ISBLANK(F81),"",COUNTIF(F81:J81,"&gt;=0"))</f>
        <v>3</v>
      </c>
      <c r="L81" s="68">
        <f>IF(ISBLANK(F81),"",(IF(LEFT(F81,1)="-",1,0)+IF(LEFT(G81,1)="-",1,0)+IF(LEFT(H81,1)="-",1,0)+IF(LEFT(I81,1)="-",1,0)+IF(LEFT(J81,1)="-",1,0)))</f>
        <v>2</v>
      </c>
      <c r="M81" s="69">
        <f t="shared" si="3"/>
        <v>1</v>
      </c>
      <c r="N81" s="70">
        <f t="shared" si="3"/>
      </c>
      <c r="O81" s="29"/>
    </row>
    <row r="82" spans="1:15" ht="15.75" thickBot="1">
      <c r="A82" s="29"/>
      <c r="B82" s="63" t="s">
        <v>176</v>
      </c>
      <c r="C82" s="64" t="str">
        <f>IF(C72&gt;"",C72,"")</f>
        <v>LE FEVRE Karina</v>
      </c>
      <c r="D82" s="64" t="str">
        <f>IF(G71&gt;"",G71,"")</f>
        <v>BOGDANOVA Nadezhda</v>
      </c>
      <c r="E82" s="75"/>
      <c r="F82" s="73"/>
      <c r="G82" s="65"/>
      <c r="H82" s="65"/>
      <c r="I82" s="65"/>
      <c r="J82" s="65"/>
      <c r="K82" s="67">
        <f>IF(ISBLANK(F82),"",COUNTIF(F82:J82,"&gt;=0"))</f>
      </c>
      <c r="L82" s="68">
        <f>IF(ISBLANK(F82),"",(IF(LEFT(F82,1)="-",1,0)+IF(LEFT(G82,1)="-",1,0)+IF(LEFT(H82,1)="-",1,0)+IF(LEFT(I82,1)="-",1,0)+IF(LEFT(J82,1)="-",1,0)))</f>
      </c>
      <c r="M82" s="69">
        <f t="shared" si="3"/>
      </c>
      <c r="N82" s="70">
        <f t="shared" si="3"/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9</v>
      </c>
      <c r="L83" s="81">
        <f>IF(ISBLANK(G71),"",SUM(L78:L82))</f>
        <v>7</v>
      </c>
      <c r="M83" s="82">
        <f>IF(ISBLANK(F78),"",SUM(M78:M82))</f>
        <v>3</v>
      </c>
      <c r="N83" s="83">
        <f>IF(ISBLANK(F78),"",SUM(N78:N82))</f>
        <v>1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ENG/WAL</v>
      </c>
      <c r="D86" s="25" t="str">
        <f>G70</f>
        <v>BLR</v>
      </c>
      <c r="E86" s="25"/>
      <c r="F86" s="25"/>
      <c r="G86" s="25"/>
      <c r="H86" s="25"/>
      <c r="I86" s="25"/>
      <c r="J86" s="179" t="str">
        <f>IF(M83=3,C70,IF(N83=3,G70,IF(M83=5,IF(N83=5,"tasan",""),"")))</f>
        <v>ENG/WAL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</sheetData>
  <sheetProtection/>
  <mergeCells count="55">
    <mergeCell ref="J1:N1"/>
    <mergeCell ref="J2:N2"/>
    <mergeCell ref="C4:D4"/>
    <mergeCell ref="G4:H4"/>
    <mergeCell ref="C5:D5"/>
    <mergeCell ref="G5:N5"/>
    <mergeCell ref="C6:D6"/>
    <mergeCell ref="G6:N6"/>
    <mergeCell ref="C8:D8"/>
    <mergeCell ref="G8:N8"/>
    <mergeCell ref="C9:D9"/>
    <mergeCell ref="G9:N9"/>
    <mergeCell ref="K11:L11"/>
    <mergeCell ref="J20:N20"/>
    <mergeCell ref="J23:N23"/>
    <mergeCell ref="J24:N24"/>
    <mergeCell ref="C26:D26"/>
    <mergeCell ref="G26:H26"/>
    <mergeCell ref="C27:D27"/>
    <mergeCell ref="G27:N27"/>
    <mergeCell ref="C28:D28"/>
    <mergeCell ref="G28:N28"/>
    <mergeCell ref="C30:D30"/>
    <mergeCell ref="G30:N30"/>
    <mergeCell ref="C31:D31"/>
    <mergeCell ref="G31:N31"/>
    <mergeCell ref="K33:L33"/>
    <mergeCell ref="J42:N42"/>
    <mergeCell ref="J45:N45"/>
    <mergeCell ref="J46:N46"/>
    <mergeCell ref="C48:D48"/>
    <mergeCell ref="C49:D49"/>
    <mergeCell ref="G49:N49"/>
    <mergeCell ref="C50:D50"/>
    <mergeCell ref="G50:N50"/>
    <mergeCell ref="C52:D52"/>
    <mergeCell ref="G52:N52"/>
    <mergeCell ref="C53:D53"/>
    <mergeCell ref="G53:N53"/>
    <mergeCell ref="K55:L55"/>
    <mergeCell ref="J64:N64"/>
    <mergeCell ref="J67:N67"/>
    <mergeCell ref="J68:N68"/>
    <mergeCell ref="C70:D70"/>
    <mergeCell ref="G70:H70"/>
    <mergeCell ref="C71:D71"/>
    <mergeCell ref="G71:N71"/>
    <mergeCell ref="C72:D72"/>
    <mergeCell ref="G72:N72"/>
    <mergeCell ref="C74:D74"/>
    <mergeCell ref="G74:N74"/>
    <mergeCell ref="C75:D75"/>
    <mergeCell ref="G75:N75"/>
    <mergeCell ref="K77:L77"/>
    <mergeCell ref="J86:N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8">
      <selection activeCell="C27" sqref="C27:D27"/>
    </sheetView>
  </sheetViews>
  <sheetFormatPr defaultColWidth="9.140625" defaultRowHeight="15"/>
  <cols>
    <col min="1" max="1" width="1.28515625" style="0" customWidth="1"/>
    <col min="3" max="3" width="18.28125" style="0" customWidth="1"/>
    <col min="4" max="4" width="15.8515625" style="0" customWidth="1"/>
    <col min="5" max="5" width="10.8515625" style="0" customWidth="1"/>
  </cols>
  <sheetData>
    <row r="1" spans="1:15" ht="15">
      <c r="A1" s="90"/>
      <c r="B1" s="23"/>
      <c r="C1" s="24" t="s">
        <v>146</v>
      </c>
      <c r="D1" s="25"/>
      <c r="E1" s="25"/>
      <c r="F1" s="23"/>
      <c r="G1" s="26" t="s">
        <v>147</v>
      </c>
      <c r="H1" s="27"/>
      <c r="I1" s="28"/>
      <c r="J1" s="163">
        <v>42341</v>
      </c>
      <c r="K1" s="164"/>
      <c r="L1" s="164"/>
      <c r="M1" s="164"/>
      <c r="N1" s="165"/>
      <c r="O1" s="29"/>
    </row>
    <row r="2" spans="1:15" ht="15">
      <c r="A2" s="90"/>
      <c r="B2" s="30"/>
      <c r="C2" s="30" t="s">
        <v>148</v>
      </c>
      <c r="D2" s="25"/>
      <c r="E2" s="25"/>
      <c r="F2" s="23"/>
      <c r="G2" s="26" t="s">
        <v>149</v>
      </c>
      <c r="H2" s="27"/>
      <c r="I2" s="28"/>
      <c r="J2" s="166" t="s">
        <v>308</v>
      </c>
      <c r="K2" s="164"/>
      <c r="L2" s="164"/>
      <c r="M2" s="164"/>
      <c r="N2" s="165"/>
      <c r="O2" s="29"/>
    </row>
    <row r="3" spans="1:15" ht="15">
      <c r="A3" s="90"/>
      <c r="B3" s="23"/>
      <c r="C3" s="31"/>
      <c r="D3" s="25"/>
      <c r="E3" s="25"/>
      <c r="F3" s="25"/>
      <c r="G3" s="32"/>
      <c r="H3" s="25"/>
      <c r="I3" s="25"/>
      <c r="J3" s="25"/>
      <c r="K3" s="25"/>
      <c r="L3" s="25"/>
      <c r="M3" s="25"/>
      <c r="N3" s="25"/>
      <c r="O3" s="33"/>
    </row>
    <row r="4" spans="1:15" ht="15">
      <c r="A4" s="29"/>
      <c r="B4" s="34" t="s">
        <v>151</v>
      </c>
      <c r="C4" s="167" t="s">
        <v>403</v>
      </c>
      <c r="D4" s="168"/>
      <c r="E4" s="36"/>
      <c r="F4" s="34" t="s">
        <v>151</v>
      </c>
      <c r="G4" s="167" t="s">
        <v>221</v>
      </c>
      <c r="H4" s="168"/>
      <c r="I4" s="38"/>
      <c r="J4" s="38"/>
      <c r="K4" s="38"/>
      <c r="L4" s="38"/>
      <c r="M4" s="38"/>
      <c r="N4" s="39"/>
      <c r="O4" s="29"/>
    </row>
    <row r="5" spans="1:15" ht="15">
      <c r="A5" s="29"/>
      <c r="B5" s="40" t="s">
        <v>153</v>
      </c>
      <c r="C5" s="169" t="s">
        <v>376</v>
      </c>
      <c r="D5" s="170"/>
      <c r="E5" s="42"/>
      <c r="F5" s="43" t="s">
        <v>155</v>
      </c>
      <c r="G5" s="169" t="s">
        <v>359</v>
      </c>
      <c r="H5" s="185"/>
      <c r="I5" s="185"/>
      <c r="J5" s="185"/>
      <c r="K5" s="185"/>
      <c r="L5" s="185"/>
      <c r="M5" s="185"/>
      <c r="N5" s="186"/>
      <c r="O5" s="29"/>
    </row>
    <row r="6" spans="1:15" ht="15">
      <c r="A6" s="29"/>
      <c r="B6" s="47" t="s">
        <v>157</v>
      </c>
      <c r="C6" s="169" t="s">
        <v>378</v>
      </c>
      <c r="D6" s="170"/>
      <c r="E6" s="42"/>
      <c r="F6" s="48" t="s">
        <v>159</v>
      </c>
      <c r="G6" s="182" t="s">
        <v>357</v>
      </c>
      <c r="H6" s="183"/>
      <c r="I6" s="183"/>
      <c r="J6" s="183"/>
      <c r="K6" s="183"/>
      <c r="L6" s="183"/>
      <c r="M6" s="183"/>
      <c r="N6" s="184"/>
      <c r="O6" s="29"/>
    </row>
    <row r="7" spans="1:15" ht="15">
      <c r="A7" s="90"/>
      <c r="B7" s="51" t="s">
        <v>161</v>
      </c>
      <c r="C7" s="52"/>
      <c r="D7" s="53"/>
      <c r="E7" s="54"/>
      <c r="F7" s="51" t="s">
        <v>161</v>
      </c>
      <c r="G7" s="52"/>
      <c r="H7" s="55"/>
      <c r="I7" s="55"/>
      <c r="J7" s="55"/>
      <c r="K7" s="55"/>
      <c r="L7" s="55"/>
      <c r="M7" s="55"/>
      <c r="N7" s="55"/>
      <c r="O7" s="33"/>
    </row>
    <row r="8" spans="1:15" ht="15">
      <c r="A8" s="29"/>
      <c r="B8" s="56"/>
      <c r="C8" s="169" t="s">
        <v>376</v>
      </c>
      <c r="D8" s="170"/>
      <c r="E8" s="42"/>
      <c r="F8" s="57"/>
      <c r="G8" s="182" t="s">
        <v>359</v>
      </c>
      <c r="H8" s="183"/>
      <c r="I8" s="183"/>
      <c r="J8" s="183"/>
      <c r="K8" s="183"/>
      <c r="L8" s="183"/>
      <c r="M8" s="183"/>
      <c r="N8" s="184"/>
      <c r="O8" s="29"/>
    </row>
    <row r="9" spans="1:15" ht="15">
      <c r="A9" s="29"/>
      <c r="B9" s="58"/>
      <c r="C9" s="169" t="s">
        <v>378</v>
      </c>
      <c r="D9" s="170"/>
      <c r="E9" s="42"/>
      <c r="F9" s="59"/>
      <c r="G9" s="169" t="s">
        <v>357</v>
      </c>
      <c r="H9" s="185"/>
      <c r="I9" s="185"/>
      <c r="J9" s="185"/>
      <c r="K9" s="185"/>
      <c r="L9" s="185"/>
      <c r="M9" s="185"/>
      <c r="N9" s="186"/>
      <c r="O9" s="29"/>
    </row>
    <row r="10" spans="1:15" ht="15">
      <c r="A10" s="90"/>
      <c r="B10" s="25"/>
      <c r="C10" s="25"/>
      <c r="D10" s="25"/>
      <c r="E10" s="25"/>
      <c r="F10" s="32" t="s">
        <v>162</v>
      </c>
      <c r="G10" s="32"/>
      <c r="H10" s="32"/>
      <c r="I10" s="32"/>
      <c r="J10" s="25"/>
      <c r="K10" s="25"/>
      <c r="L10" s="25"/>
      <c r="M10" s="60"/>
      <c r="N10" s="23"/>
      <c r="O10" s="33"/>
    </row>
    <row r="11" spans="1:15" ht="15">
      <c r="A11" s="90"/>
      <c r="B11" s="30" t="s">
        <v>163</v>
      </c>
      <c r="C11" s="25"/>
      <c r="D11" s="25"/>
      <c r="E11" s="25"/>
      <c r="F11" s="61" t="s">
        <v>164</v>
      </c>
      <c r="G11" s="61" t="s">
        <v>165</v>
      </c>
      <c r="H11" s="61" t="s">
        <v>166</v>
      </c>
      <c r="I11" s="61" t="s">
        <v>167</v>
      </c>
      <c r="J11" s="61" t="s">
        <v>168</v>
      </c>
      <c r="K11" s="177" t="s">
        <v>169</v>
      </c>
      <c r="L11" s="178"/>
      <c r="M11" s="61" t="s">
        <v>170</v>
      </c>
      <c r="N11" s="62" t="s">
        <v>171</v>
      </c>
      <c r="O11" s="29"/>
    </row>
    <row r="12" spans="1:15" ht="15">
      <c r="A12" s="29"/>
      <c r="B12" s="63" t="s">
        <v>172</v>
      </c>
      <c r="C12" s="64" t="str">
        <f>IF(C5&gt;"",C5,"")</f>
        <v>CAREY Charlotte</v>
      </c>
      <c r="D12" s="64" t="str">
        <f>IF(G5&gt;"",G5,"")</f>
        <v>ANDO Minami</v>
      </c>
      <c r="E12" s="64">
        <f>IF(E5&gt;"",E5&amp;" - "&amp;I5,"")</f>
      </c>
      <c r="F12" s="65">
        <v>14</v>
      </c>
      <c r="G12" s="65">
        <v>-6</v>
      </c>
      <c r="H12" s="66">
        <v>-2</v>
      </c>
      <c r="I12" s="65">
        <v>-7</v>
      </c>
      <c r="J12" s="65"/>
      <c r="K12" s="67">
        <f>IF(ISBLANK(F12),"",COUNTIF(F12:J12,"&gt;=0"))</f>
        <v>1</v>
      </c>
      <c r="L12" s="68">
        <f>IF(ISBLANK(F12),"",(IF(LEFT(F12,1)="-",1,0)+IF(LEFT(G12,1)="-",1,0)+IF(LEFT(H12,1)="-",1,0)+IF(LEFT(I12,1)="-",1,0)+IF(LEFT(J12,1)="-",1,0)))</f>
        <v>3</v>
      </c>
      <c r="M12" s="69">
        <f aca="true" t="shared" si="0" ref="M12:N16">IF(K12=3,1,"")</f>
      </c>
      <c r="N12" s="70">
        <f t="shared" si="0"/>
        <v>1</v>
      </c>
      <c r="O12" s="29"/>
    </row>
    <row r="13" spans="1:15" ht="15">
      <c r="A13" s="29"/>
      <c r="B13" s="63" t="s">
        <v>173</v>
      </c>
      <c r="C13" s="64" t="str">
        <f>IF(C6&gt;"",C6,"")</f>
        <v>LE FEVRE Karina</v>
      </c>
      <c r="D13" s="64" t="str">
        <f>IF(G6&gt;"",G6,"")</f>
        <v>SUZUKI Rika</v>
      </c>
      <c r="E13" s="64">
        <f>IF(E6&gt;"",E6&amp;" - "&amp;I6,"")</f>
      </c>
      <c r="F13" s="65">
        <v>-8</v>
      </c>
      <c r="G13" s="65">
        <v>-7</v>
      </c>
      <c r="H13" s="65">
        <v>-10</v>
      </c>
      <c r="I13" s="65"/>
      <c r="J13" s="65"/>
      <c r="K13" s="67">
        <f>IF(ISBLANK(F13),"",COUNTIF(F13:J13,"&gt;=0"))</f>
        <v>0</v>
      </c>
      <c r="L13" s="68">
        <f>IF(ISBLANK(F13),"",(IF(LEFT(F13,1)="-",1,0)+IF(LEFT(G13,1)="-",1,0)+IF(LEFT(H13,1)="-",1,0)+IF(LEFT(I13,1)="-",1,0)+IF(LEFT(J13,1)="-",1,0)))</f>
        <v>3</v>
      </c>
      <c r="M13" s="69">
        <f t="shared" si="0"/>
      </c>
      <c r="N13" s="70">
        <f t="shared" si="0"/>
        <v>1</v>
      </c>
      <c r="O13" s="29"/>
    </row>
    <row r="14" spans="1:15" ht="15">
      <c r="A14" s="29"/>
      <c r="B14" s="71" t="s">
        <v>174</v>
      </c>
      <c r="C14" s="64" t="str">
        <f>IF(C8&gt;"",C8&amp;" / "&amp;C9,"")</f>
        <v>CAREY Charlotte / LE FEVRE Karina</v>
      </c>
      <c r="D14" s="64" t="str">
        <f>IF(G8&gt;"",G8&amp;" / "&amp;G9,"")</f>
        <v>ANDO Minami / SUZUKI Rika</v>
      </c>
      <c r="E14" s="72"/>
      <c r="F14" s="73">
        <v>-9</v>
      </c>
      <c r="G14" s="65">
        <v>-5</v>
      </c>
      <c r="H14" s="65">
        <v>-8</v>
      </c>
      <c r="I14" s="74"/>
      <c r="J14" s="74"/>
      <c r="K14" s="67">
        <f>IF(ISBLANK(F14),"",COUNTIF(F14:J14,"&gt;=0"))</f>
        <v>0</v>
      </c>
      <c r="L14" s="68">
        <f>IF(ISBLANK(F14),"",(IF(LEFT(F14,1)="-",1,0)+IF(LEFT(G14,1)="-",1,0)+IF(LEFT(H14,1)="-",1,0)+IF(LEFT(I14,1)="-",1,0)+IF(LEFT(J14,1)="-",1,0)))</f>
        <v>3</v>
      </c>
      <c r="M14" s="69">
        <f t="shared" si="0"/>
      </c>
      <c r="N14" s="70">
        <f t="shared" si="0"/>
        <v>1</v>
      </c>
      <c r="O14" s="29"/>
    </row>
    <row r="15" spans="1:15" ht="15">
      <c r="A15" s="29"/>
      <c r="B15" s="63" t="s">
        <v>175</v>
      </c>
      <c r="C15" s="64" t="str">
        <f>IF(C5&gt;"",C5,"")</f>
        <v>CAREY Charlotte</v>
      </c>
      <c r="D15" s="64" t="str">
        <f>IF(G6&gt;"",G6,"")</f>
        <v>SUZUKI Rika</v>
      </c>
      <c r="E15" s="75"/>
      <c r="F15" s="76"/>
      <c r="G15" s="77"/>
      <c r="H15" s="74"/>
      <c r="I15" s="65"/>
      <c r="J15" s="65"/>
      <c r="K15" s="67">
        <f>IF(ISBLANK(F15),"",COUNTIF(F15:J15,"&gt;=0"))</f>
      </c>
      <c r="L15" s="68">
        <f>IF(ISBLANK(F15),"",(IF(LEFT(F15,1)="-",1,0)+IF(LEFT(G15,1)="-",1,0)+IF(LEFT(H15,1)="-",1,0)+IF(LEFT(I15,1)="-",1,0)+IF(LEFT(J15,1)="-",1,0)))</f>
      </c>
      <c r="M15" s="69">
        <f t="shared" si="0"/>
      </c>
      <c r="N15" s="70">
        <f t="shared" si="0"/>
      </c>
      <c r="O15" s="29"/>
    </row>
    <row r="16" spans="1:15" ht="15.75" thickBot="1">
      <c r="A16" s="29"/>
      <c r="B16" s="63" t="s">
        <v>176</v>
      </c>
      <c r="C16" s="64" t="str">
        <f>IF(C6&gt;"",C6,"")</f>
        <v>LE FEVRE Karina</v>
      </c>
      <c r="D16" s="64" t="str">
        <f>IF(G5&gt;"",G5,"")</f>
        <v>ANDO Minami</v>
      </c>
      <c r="E16" s="75"/>
      <c r="F16" s="73"/>
      <c r="G16" s="65"/>
      <c r="H16" s="65"/>
      <c r="I16" s="65"/>
      <c r="J16" s="65"/>
      <c r="K16" s="67">
        <f>IF(ISBLANK(F16),"",COUNTIF(F16:J16,"&gt;=0"))</f>
      </c>
      <c r="L16" s="68">
        <f>IF(ISBLANK(F16),"",(IF(LEFT(F16,1)="-",1,0)+IF(LEFT(G16,1)="-",1,0)+IF(LEFT(H16,1)="-",1,0)+IF(LEFT(I16,1)="-",1,0)+IF(LEFT(J16,1)="-",1,0)))</f>
      </c>
      <c r="M16" s="69">
        <f t="shared" si="0"/>
      </c>
      <c r="N16" s="70">
        <f t="shared" si="0"/>
      </c>
      <c r="O16" s="29"/>
    </row>
    <row r="17" spans="1:15" ht="15.75" thickBot="1">
      <c r="A17" s="90"/>
      <c r="B17" s="25"/>
      <c r="C17" s="25"/>
      <c r="D17" s="25"/>
      <c r="E17" s="25"/>
      <c r="F17" s="25"/>
      <c r="G17" s="25"/>
      <c r="H17" s="25"/>
      <c r="I17" s="78" t="s">
        <v>177</v>
      </c>
      <c r="J17" s="79"/>
      <c r="K17" s="80">
        <f>IF(ISBLANK(C5),"",SUM(K12:K16))</f>
        <v>1</v>
      </c>
      <c r="L17" s="81">
        <f>IF(ISBLANK(G5),"",SUM(L12:L16))</f>
        <v>9</v>
      </c>
      <c r="M17" s="82">
        <f>IF(ISBLANK(F12),"",SUM(M12:M16))</f>
        <v>0</v>
      </c>
      <c r="N17" s="83">
        <f>IF(ISBLANK(F12),"",SUM(N12:N16))</f>
        <v>3</v>
      </c>
      <c r="O17" s="29"/>
    </row>
    <row r="18" spans="1:15" ht="15">
      <c r="A18" s="90"/>
      <c r="B18" s="25" t="s">
        <v>178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</row>
    <row r="19" spans="1:15" ht="15">
      <c r="A19" s="90"/>
      <c r="B19" s="84"/>
      <c r="C19" s="25" t="s">
        <v>179</v>
      </c>
      <c r="D19" s="25" t="s">
        <v>180</v>
      </c>
      <c r="E19" s="23"/>
      <c r="F19" s="25"/>
      <c r="G19" s="25" t="s">
        <v>181</v>
      </c>
      <c r="H19" s="23"/>
      <c r="I19" s="25"/>
      <c r="J19" s="23" t="s">
        <v>182</v>
      </c>
      <c r="K19" s="23"/>
      <c r="L19" s="25"/>
      <c r="M19" s="25"/>
      <c r="N19" s="25"/>
      <c r="O19" s="33"/>
    </row>
    <row r="20" spans="1:15" ht="15.75" thickBot="1">
      <c r="A20" s="90"/>
      <c r="B20" s="85"/>
      <c r="C20" s="86" t="str">
        <f>C4</f>
        <v>ENG/WAL</v>
      </c>
      <c r="D20" s="25" t="str">
        <f>G4</f>
        <v>JPN 1</v>
      </c>
      <c r="E20" s="25"/>
      <c r="F20" s="25"/>
      <c r="G20" s="25"/>
      <c r="H20" s="25"/>
      <c r="I20" s="25"/>
      <c r="J20" s="179" t="str">
        <f>IF(M17=3,C4,IF(N17=3,G4,IF(M17=5,IF(N17=5,"tasan",""),"")))</f>
        <v>JPN 1</v>
      </c>
      <c r="K20" s="180"/>
      <c r="L20" s="180"/>
      <c r="M20" s="180"/>
      <c r="N20" s="181"/>
      <c r="O20" s="29"/>
    </row>
    <row r="21" spans="1:15" ht="15">
      <c r="A21" s="92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308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8" ht="15">
      <c r="A26" s="29"/>
      <c r="B26" s="34" t="s">
        <v>151</v>
      </c>
      <c r="C26" s="167" t="s">
        <v>35</v>
      </c>
      <c r="D26" s="168"/>
      <c r="E26" s="36"/>
      <c r="F26" s="34" t="s">
        <v>151</v>
      </c>
      <c r="G26" s="167" t="s">
        <v>330</v>
      </c>
      <c r="H26" s="168"/>
      <c r="I26" s="38"/>
      <c r="J26" s="38"/>
      <c r="K26" s="38"/>
      <c r="L26" s="38"/>
      <c r="M26" s="38"/>
      <c r="N26" s="39"/>
      <c r="O26" s="29"/>
      <c r="Q26" s="2"/>
      <c r="R26" s="2"/>
    </row>
    <row r="27" spans="1:18" ht="15">
      <c r="A27" s="29"/>
      <c r="B27" s="40" t="s">
        <v>153</v>
      </c>
      <c r="C27" s="169" t="s">
        <v>314</v>
      </c>
      <c r="D27" s="170"/>
      <c r="E27" s="42"/>
      <c r="F27" s="43" t="s">
        <v>155</v>
      </c>
      <c r="G27" s="169" t="s">
        <v>332</v>
      </c>
      <c r="H27" s="185"/>
      <c r="I27" s="185"/>
      <c r="J27" s="185"/>
      <c r="K27" s="185"/>
      <c r="L27" s="185"/>
      <c r="M27" s="185"/>
      <c r="N27" s="186"/>
      <c r="O27" s="29"/>
      <c r="Q27" s="208"/>
      <c r="R27" s="208"/>
    </row>
    <row r="28" spans="1:18" ht="15">
      <c r="A28" s="29"/>
      <c r="B28" s="47" t="s">
        <v>157</v>
      </c>
      <c r="C28" s="169" t="s">
        <v>312</v>
      </c>
      <c r="D28" s="170"/>
      <c r="E28" s="42"/>
      <c r="F28" s="48" t="s">
        <v>159</v>
      </c>
      <c r="G28" s="169" t="s">
        <v>334</v>
      </c>
      <c r="H28" s="185"/>
      <c r="I28" s="185"/>
      <c r="J28" s="185"/>
      <c r="K28" s="185"/>
      <c r="L28" s="185"/>
      <c r="M28" s="185"/>
      <c r="N28" s="186"/>
      <c r="O28" s="29"/>
      <c r="Q28" s="208"/>
      <c r="R28" s="208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312</v>
      </c>
      <c r="D30" s="170"/>
      <c r="E30" s="42"/>
      <c r="F30" s="57"/>
      <c r="G30" s="182" t="s">
        <v>332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314</v>
      </c>
      <c r="D31" s="170"/>
      <c r="E31" s="42"/>
      <c r="F31" s="59"/>
      <c r="G31" s="169" t="s">
        <v>334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YAMAMOTO Rei</v>
      </c>
      <c r="D34" s="64" t="str">
        <f>IF(G27&gt;"",G27,"")</f>
        <v>KHLYZOVA Elizaveta</v>
      </c>
      <c r="E34" s="64">
        <f>IF(E27&gt;"",E27&amp;" - "&amp;I27,"")</f>
      </c>
      <c r="F34" s="65">
        <v>9</v>
      </c>
      <c r="G34" s="65">
        <v>3</v>
      </c>
      <c r="H34" s="66">
        <v>7</v>
      </c>
      <c r="I34" s="65"/>
      <c r="J34" s="65"/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0</v>
      </c>
      <c r="M34" s="69">
        <f aca="true" t="shared" si="1" ref="M34:N38">IF(K34=3,1,"")</f>
        <v>1</v>
      </c>
      <c r="N34" s="70">
        <f t="shared" si="1"/>
      </c>
      <c r="O34" s="29"/>
    </row>
    <row r="35" spans="1:15" ht="15">
      <c r="A35" s="29"/>
      <c r="B35" s="63" t="s">
        <v>173</v>
      </c>
      <c r="C35" s="64" t="str">
        <f>IF(C28&gt;"",C28,"")</f>
        <v>MASAMOTO Hikari</v>
      </c>
      <c r="D35" s="64" t="str">
        <f>IF(G28&gt;"",G28,"")</f>
        <v>KULIKOVA Olga</v>
      </c>
      <c r="E35" s="64">
        <f>IF(E28&gt;"",E28&amp;" - "&amp;I28,"")</f>
      </c>
      <c r="F35" s="65">
        <v>-5</v>
      </c>
      <c r="G35" s="65">
        <v>-10</v>
      </c>
      <c r="H35" s="65">
        <v>-7</v>
      </c>
      <c r="I35" s="65"/>
      <c r="J35" s="65"/>
      <c r="K35" s="67">
        <f>IF(ISBLANK(F35),"",COUNTIF(F35:J35,"&gt;=0"))</f>
        <v>0</v>
      </c>
      <c r="L35" s="68">
        <f>IF(ISBLANK(F35),"",(IF(LEFT(F35,1)="-",1,0)+IF(LEFT(G35,1)="-",1,0)+IF(LEFT(H35,1)="-",1,0)+IF(LEFT(I35,1)="-",1,0)+IF(LEFT(J35,1)="-",1,0)))</f>
        <v>3</v>
      </c>
      <c r="M35" s="69">
        <f t="shared" si="1"/>
      </c>
      <c r="N35" s="70">
        <f t="shared" si="1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MASAMOTO Hikari / YAMAMOTO Rei</v>
      </c>
      <c r="D36" s="64" t="str">
        <f>IF(G30&gt;"",G30&amp;" / "&amp;G31,"")</f>
        <v>KHLYZOVA Elizaveta / KULIKOVA Olga</v>
      </c>
      <c r="E36" s="72"/>
      <c r="F36" s="73">
        <v>3</v>
      </c>
      <c r="G36" s="65">
        <v>12</v>
      </c>
      <c r="H36" s="65">
        <v>3</v>
      </c>
      <c r="I36" s="74"/>
      <c r="J36" s="74"/>
      <c r="K36" s="67">
        <f>IF(ISBLANK(F36),"",COUNTIF(F36:J36,"&gt;=0"))</f>
        <v>3</v>
      </c>
      <c r="L36" s="68">
        <f>IF(ISBLANK(F36),"",(IF(LEFT(F36,1)="-",1,0)+IF(LEFT(G36,1)="-",1,0)+IF(LEFT(H36,1)="-",1,0)+IF(LEFT(I36,1)="-",1,0)+IF(LEFT(J36,1)="-",1,0)))</f>
        <v>0</v>
      </c>
      <c r="M36" s="69">
        <f t="shared" si="1"/>
        <v>1</v>
      </c>
      <c r="N36" s="70">
        <f t="shared" si="1"/>
      </c>
      <c r="O36" s="29"/>
    </row>
    <row r="37" spans="1:15" ht="15">
      <c r="A37" s="29"/>
      <c r="B37" s="63" t="s">
        <v>175</v>
      </c>
      <c r="C37" s="64" t="str">
        <f>IF(C27&gt;"",C27,"")</f>
        <v>YAMAMOTO Rei</v>
      </c>
      <c r="D37" s="64" t="str">
        <f>IF(G28&gt;"",G28,"")</f>
        <v>KULIKOVA Olga</v>
      </c>
      <c r="E37" s="75"/>
      <c r="F37" s="76">
        <v>-10</v>
      </c>
      <c r="G37" s="77">
        <v>10</v>
      </c>
      <c r="H37" s="74">
        <v>9</v>
      </c>
      <c r="I37" s="65">
        <v>9</v>
      </c>
      <c r="J37" s="65"/>
      <c r="K37" s="67">
        <f>IF(ISBLANK(F37),"",COUNTIF(F37:J37,"&gt;=0"))</f>
        <v>3</v>
      </c>
      <c r="L37" s="68">
        <f>IF(ISBLANK(F37),"",(IF(LEFT(F37,1)="-",1,0)+IF(LEFT(G37,1)="-",1,0)+IF(LEFT(H37,1)="-",1,0)+IF(LEFT(I37,1)="-",1,0)+IF(LEFT(J37,1)="-",1,0)))</f>
        <v>1</v>
      </c>
      <c r="M37" s="69">
        <f t="shared" si="1"/>
        <v>1</v>
      </c>
      <c r="N37" s="70">
        <f t="shared" si="1"/>
      </c>
      <c r="O37" s="29"/>
    </row>
    <row r="38" spans="1:15" ht="15.75" thickBot="1">
      <c r="A38" s="29"/>
      <c r="B38" s="63" t="s">
        <v>176</v>
      </c>
      <c r="C38" s="64" t="str">
        <f>IF(C28&gt;"",C28,"")</f>
        <v>MASAMOTO Hikari</v>
      </c>
      <c r="D38" s="64" t="str">
        <f>IF(G27&gt;"",G27,"")</f>
        <v>KHLYZOVA Elizaveta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1"/>
      </c>
      <c r="N38" s="70">
        <f t="shared" si="1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9</v>
      </c>
      <c r="L39" s="81">
        <f>IF(ISBLANK(G27),"",SUM(L34:L38))</f>
        <v>4</v>
      </c>
      <c r="M39" s="82">
        <f>IF(ISBLANK(F34),"",SUM(M34:M38))</f>
        <v>3</v>
      </c>
      <c r="N39" s="83">
        <f>IF(ISBLANK(F34),"",SUM(N34:N38))</f>
        <v>1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JPN2</v>
      </c>
      <c r="D42" s="25" t="str">
        <f>G26</f>
        <v>RUS 5</v>
      </c>
      <c r="E42" s="25"/>
      <c r="F42" s="25"/>
      <c r="G42" s="25"/>
      <c r="H42" s="25"/>
      <c r="I42" s="25"/>
      <c r="J42" s="179" t="str">
        <f>IF(M39=3,C26,IF(N39=3,G26,IF(M39=5,IF(N39=5,"tasan",""),"")))</f>
        <v>JPN2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</sheetData>
  <sheetProtection/>
  <mergeCells count="30">
    <mergeCell ref="J1:N1"/>
    <mergeCell ref="J2:N2"/>
    <mergeCell ref="C4:D4"/>
    <mergeCell ref="G4:H4"/>
    <mergeCell ref="C5:D5"/>
    <mergeCell ref="G5:N5"/>
    <mergeCell ref="C6:D6"/>
    <mergeCell ref="G6:N6"/>
    <mergeCell ref="C8:D8"/>
    <mergeCell ref="G8:N8"/>
    <mergeCell ref="C9:D9"/>
    <mergeCell ref="G9:N9"/>
    <mergeCell ref="C30:D30"/>
    <mergeCell ref="G30:N30"/>
    <mergeCell ref="K11:L11"/>
    <mergeCell ref="J20:N20"/>
    <mergeCell ref="J23:N23"/>
    <mergeCell ref="J24:N24"/>
    <mergeCell ref="C26:D26"/>
    <mergeCell ref="G26:H26"/>
    <mergeCell ref="C31:D31"/>
    <mergeCell ref="G31:N31"/>
    <mergeCell ref="K33:L33"/>
    <mergeCell ref="J42:N42"/>
    <mergeCell ref="Q27:R27"/>
    <mergeCell ref="Q28:R28"/>
    <mergeCell ref="C27:D27"/>
    <mergeCell ref="G27:N27"/>
    <mergeCell ref="C28:D28"/>
    <mergeCell ref="G28:N28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11" sqref="C11"/>
    </sheetView>
  </sheetViews>
  <sheetFormatPr defaultColWidth="9.140625" defaultRowHeight="15"/>
  <cols>
    <col min="7" max="7" width="11.140625" style="0" customWidth="1"/>
  </cols>
  <sheetData>
    <row r="1" spans="1:14" ht="15">
      <c r="A1" s="23"/>
      <c r="B1" s="24" t="s">
        <v>146</v>
      </c>
      <c r="C1" s="25"/>
      <c r="D1" s="25"/>
      <c r="E1" s="23"/>
      <c r="F1" s="26" t="s">
        <v>147</v>
      </c>
      <c r="G1" s="27"/>
      <c r="H1" s="28"/>
      <c r="I1" s="163">
        <v>42341</v>
      </c>
      <c r="J1" s="164"/>
      <c r="K1" s="164"/>
      <c r="L1" s="164"/>
      <c r="M1" s="165"/>
      <c r="N1" s="29"/>
    </row>
    <row r="2" spans="1:14" ht="15">
      <c r="A2" s="30"/>
      <c r="B2" s="30" t="s">
        <v>148</v>
      </c>
      <c r="C2" s="25"/>
      <c r="D2" s="25"/>
      <c r="E2" s="23"/>
      <c r="F2" s="26" t="s">
        <v>149</v>
      </c>
      <c r="G2" s="27"/>
      <c r="H2" s="28"/>
      <c r="I2" s="166" t="s">
        <v>308</v>
      </c>
      <c r="J2" s="164"/>
      <c r="K2" s="164"/>
      <c r="L2" s="164"/>
      <c r="M2" s="165"/>
      <c r="N2" s="29"/>
    </row>
    <row r="3" spans="1:14" ht="15">
      <c r="A3" s="23"/>
      <c r="B3" s="31"/>
      <c r="C3" s="25"/>
      <c r="D3" s="25"/>
      <c r="E3" s="25"/>
      <c r="F3" s="32"/>
      <c r="G3" s="25"/>
      <c r="H3" s="25"/>
      <c r="I3" s="25"/>
      <c r="J3" s="25"/>
      <c r="K3" s="25"/>
      <c r="L3" s="25"/>
      <c r="M3" s="25"/>
      <c r="N3" s="33"/>
    </row>
    <row r="4" spans="1:14" ht="15">
      <c r="A4" s="34" t="s">
        <v>151</v>
      </c>
      <c r="B4" s="167" t="s">
        <v>221</v>
      </c>
      <c r="C4" s="168"/>
      <c r="D4" s="36"/>
      <c r="E4" s="34" t="s">
        <v>151</v>
      </c>
      <c r="F4" s="167" t="s">
        <v>310</v>
      </c>
      <c r="G4" s="168"/>
      <c r="H4" s="38"/>
      <c r="I4" s="38"/>
      <c r="J4" s="38"/>
      <c r="K4" s="38"/>
      <c r="L4" s="38"/>
      <c r="M4" s="39"/>
      <c r="N4" s="29"/>
    </row>
    <row r="5" spans="1:14" ht="15">
      <c r="A5" s="40" t="s">
        <v>153</v>
      </c>
      <c r="B5" s="169" t="s">
        <v>357</v>
      </c>
      <c r="C5" s="170"/>
      <c r="D5" s="42"/>
      <c r="E5" s="43" t="s">
        <v>155</v>
      </c>
      <c r="F5" s="169" t="s">
        <v>312</v>
      </c>
      <c r="G5" s="170"/>
      <c r="H5" s="169"/>
      <c r="I5" s="170"/>
      <c r="J5" s="169"/>
      <c r="K5" s="170"/>
      <c r="L5" s="169"/>
      <c r="M5" s="170"/>
      <c r="N5" s="29"/>
    </row>
    <row r="6" spans="1:14" ht="15">
      <c r="A6" s="47" t="s">
        <v>157</v>
      </c>
      <c r="B6" s="169" t="s">
        <v>359</v>
      </c>
      <c r="C6" s="170"/>
      <c r="D6" s="42"/>
      <c r="E6" s="48" t="s">
        <v>159</v>
      </c>
      <c r="F6" s="169" t="s">
        <v>314</v>
      </c>
      <c r="G6" s="170"/>
      <c r="H6" s="169"/>
      <c r="I6" s="170"/>
      <c r="J6" s="169"/>
      <c r="K6" s="170"/>
      <c r="L6" s="169"/>
      <c r="M6" s="170"/>
      <c r="N6" s="29"/>
    </row>
    <row r="7" spans="1:14" ht="15">
      <c r="A7" s="51" t="s">
        <v>161</v>
      </c>
      <c r="B7" s="52"/>
      <c r="C7" s="53"/>
      <c r="D7" s="54"/>
      <c r="E7" s="51" t="s">
        <v>161</v>
      </c>
      <c r="F7" s="52"/>
      <c r="G7" s="55"/>
      <c r="H7" s="55"/>
      <c r="I7" s="55"/>
      <c r="J7" s="55"/>
      <c r="K7" s="55"/>
      <c r="L7" s="55"/>
      <c r="M7" s="55"/>
      <c r="N7" s="33"/>
    </row>
    <row r="8" spans="1:14" ht="15">
      <c r="A8" s="56"/>
      <c r="B8" s="169" t="s">
        <v>357</v>
      </c>
      <c r="C8" s="170"/>
      <c r="D8" s="42"/>
      <c r="E8" s="57"/>
      <c r="F8" s="182" t="s">
        <v>359</v>
      </c>
      <c r="G8" s="183"/>
      <c r="H8" s="183"/>
      <c r="I8" s="183"/>
      <c r="J8" s="183"/>
      <c r="K8" s="183"/>
      <c r="L8" s="183"/>
      <c r="M8" s="184"/>
      <c r="N8" s="29"/>
    </row>
    <row r="9" spans="1:14" ht="15">
      <c r="A9" s="58"/>
      <c r="B9" s="169" t="s">
        <v>359</v>
      </c>
      <c r="C9" s="170"/>
      <c r="D9" s="42"/>
      <c r="E9" s="59"/>
      <c r="F9" s="169" t="s">
        <v>357</v>
      </c>
      <c r="G9" s="185"/>
      <c r="H9" s="185"/>
      <c r="I9" s="185"/>
      <c r="J9" s="185"/>
      <c r="K9" s="185"/>
      <c r="L9" s="185"/>
      <c r="M9" s="186"/>
      <c r="N9" s="29"/>
    </row>
    <row r="10" spans="1:14" ht="15">
      <c r="A10" s="25"/>
      <c r="B10" s="25"/>
      <c r="C10" s="25"/>
      <c r="D10" s="25"/>
      <c r="E10" s="32" t="s">
        <v>162</v>
      </c>
      <c r="F10" s="32"/>
      <c r="G10" s="32"/>
      <c r="H10" s="32"/>
      <c r="I10" s="25"/>
      <c r="J10" s="25"/>
      <c r="K10" s="25"/>
      <c r="L10" s="60"/>
      <c r="M10" s="23"/>
      <c r="N10" s="33"/>
    </row>
    <row r="11" spans="1:14" ht="15">
      <c r="A11" s="30" t="s">
        <v>163</v>
      </c>
      <c r="B11" s="25"/>
      <c r="C11" s="25"/>
      <c r="D11" s="25"/>
      <c r="E11" s="61" t="s">
        <v>164</v>
      </c>
      <c r="F11" s="61" t="s">
        <v>165</v>
      </c>
      <c r="G11" s="61" t="s">
        <v>166</v>
      </c>
      <c r="H11" s="61" t="s">
        <v>167</v>
      </c>
      <c r="I11" s="61" t="s">
        <v>168</v>
      </c>
      <c r="J11" s="177" t="s">
        <v>169</v>
      </c>
      <c r="K11" s="178"/>
      <c r="L11" s="61" t="s">
        <v>170</v>
      </c>
      <c r="M11" s="62" t="s">
        <v>171</v>
      </c>
      <c r="N11" s="29"/>
    </row>
    <row r="12" spans="1:14" ht="15">
      <c r="A12" s="63" t="s">
        <v>172</v>
      </c>
      <c r="B12" s="64" t="str">
        <f>IF(B5&gt;"",B5,"")</f>
        <v>SUZUKI Rika</v>
      </c>
      <c r="C12" s="64" t="str">
        <f>IF(F5&gt;"",F5,"")</f>
        <v>MASAMOTO Hikari</v>
      </c>
      <c r="D12" s="64">
        <f>IF(D5&gt;"",D5&amp;" - "&amp;H5,"")</f>
      </c>
      <c r="E12" s="65">
        <v>7</v>
      </c>
      <c r="F12" s="65">
        <v>6</v>
      </c>
      <c r="G12" s="66">
        <v>6</v>
      </c>
      <c r="H12" s="65"/>
      <c r="I12" s="65"/>
      <c r="J12" s="67">
        <f>IF(ISBLANK(E12),"",COUNTIF(E12:I12,"&gt;=0"))</f>
        <v>3</v>
      </c>
      <c r="K12" s="68">
        <f>IF(ISBLANK(E12),"",(IF(LEFT(E12,1)="-",1,0)+IF(LEFT(F12,1)="-",1,0)+IF(LEFT(G12,1)="-",1,0)+IF(LEFT(H12,1)="-",1,0)+IF(LEFT(I12,1)="-",1,0)))</f>
        <v>0</v>
      </c>
      <c r="L12" s="69">
        <f aca="true" t="shared" si="0" ref="L12:M16">IF(J12=3,1,"")</f>
        <v>1</v>
      </c>
      <c r="M12" s="70">
        <f t="shared" si="0"/>
      </c>
      <c r="N12" s="29"/>
    </row>
    <row r="13" spans="1:14" ht="15">
      <c r="A13" s="63" t="s">
        <v>173</v>
      </c>
      <c r="B13" s="64" t="str">
        <f>IF(B6&gt;"",B6,"")</f>
        <v>ANDO Minami</v>
      </c>
      <c r="C13" s="64" t="str">
        <f>IF(F6&gt;"",F6,"")</f>
        <v>YAMAMOTO Rei</v>
      </c>
      <c r="D13" s="64">
        <f>IF(D6&gt;"",D6&amp;" - "&amp;H6,"")</f>
      </c>
      <c r="E13" s="65">
        <v>1</v>
      </c>
      <c r="F13" s="65">
        <v>2</v>
      </c>
      <c r="G13" s="65">
        <v>-5</v>
      </c>
      <c r="H13" s="65">
        <v>6</v>
      </c>
      <c r="I13" s="65"/>
      <c r="J13" s="67">
        <f>IF(ISBLANK(E13),"",COUNTIF(E13:I13,"&gt;=0"))</f>
        <v>3</v>
      </c>
      <c r="K13" s="68">
        <f>IF(ISBLANK(E13),"",(IF(LEFT(E13,1)="-",1,0)+IF(LEFT(F13,1)="-",1,0)+IF(LEFT(G13,1)="-",1,0)+IF(LEFT(H13,1)="-",1,0)+IF(LEFT(I13,1)="-",1,0)))</f>
        <v>1</v>
      </c>
      <c r="L13" s="69">
        <f t="shared" si="0"/>
        <v>1</v>
      </c>
      <c r="M13" s="70">
        <f t="shared" si="0"/>
      </c>
      <c r="N13" s="29"/>
    </row>
    <row r="14" spans="1:14" ht="15">
      <c r="A14" s="71" t="s">
        <v>174</v>
      </c>
      <c r="B14" s="64" t="str">
        <f>IF(B8&gt;"",B8&amp;" / "&amp;B9,"")</f>
        <v>SUZUKI Rika / ANDO Minami</v>
      </c>
      <c r="C14" s="64" t="str">
        <f>IF(F8&gt;"",F8&amp;" / "&amp;F9,"")</f>
        <v>ANDO Minami / SUZUKI Rika</v>
      </c>
      <c r="D14" s="72"/>
      <c r="E14" s="73">
        <v>-9</v>
      </c>
      <c r="F14" s="65">
        <v>10</v>
      </c>
      <c r="G14" s="65">
        <v>7</v>
      </c>
      <c r="H14" s="74">
        <v>-5</v>
      </c>
      <c r="I14" s="74">
        <v>12</v>
      </c>
      <c r="J14" s="67">
        <f>IF(ISBLANK(E14),"",COUNTIF(E14:I14,"&gt;=0"))</f>
        <v>3</v>
      </c>
      <c r="K14" s="68">
        <f>IF(ISBLANK(E14),"",(IF(LEFT(E14,1)="-",1,0)+IF(LEFT(F14,1)="-",1,0)+IF(LEFT(G14,1)="-",1,0)+IF(LEFT(H14,1)="-",1,0)+IF(LEFT(I14,1)="-",1,0)))</f>
        <v>2</v>
      </c>
      <c r="L14" s="69">
        <f t="shared" si="0"/>
        <v>1</v>
      </c>
      <c r="M14" s="70">
        <f t="shared" si="0"/>
      </c>
      <c r="N14" s="29"/>
    </row>
    <row r="15" spans="1:14" ht="15">
      <c r="A15" s="63" t="s">
        <v>175</v>
      </c>
      <c r="B15" s="64" t="str">
        <f>IF(B5&gt;"",B5,"")</f>
        <v>SUZUKI Rika</v>
      </c>
      <c r="C15" s="64" t="str">
        <f>IF(F6&gt;"",F6,"")</f>
        <v>YAMAMOTO Rei</v>
      </c>
      <c r="D15" s="75"/>
      <c r="E15" s="76"/>
      <c r="F15" s="77"/>
      <c r="G15" s="74"/>
      <c r="H15" s="65"/>
      <c r="I15" s="65"/>
      <c r="J15" s="67">
        <f>IF(ISBLANK(E15),"",COUNTIF(E15:I15,"&gt;=0"))</f>
      </c>
      <c r="K15" s="68">
        <f>IF(ISBLANK(E15),"",(IF(LEFT(E15,1)="-",1,0)+IF(LEFT(F15,1)="-",1,0)+IF(LEFT(G15,1)="-",1,0)+IF(LEFT(H15,1)="-",1,0)+IF(LEFT(I15,1)="-",1,0)))</f>
      </c>
      <c r="L15" s="69">
        <f t="shared" si="0"/>
      </c>
      <c r="M15" s="70">
        <f t="shared" si="0"/>
      </c>
      <c r="N15" s="29"/>
    </row>
    <row r="16" spans="1:14" ht="15.75" thickBot="1">
      <c r="A16" s="63" t="s">
        <v>176</v>
      </c>
      <c r="B16" s="64" t="str">
        <f>IF(B6&gt;"",B6,"")</f>
        <v>ANDO Minami</v>
      </c>
      <c r="C16" s="64" t="str">
        <f>IF(F5&gt;"",F5,"")</f>
        <v>MASAMOTO Hikari</v>
      </c>
      <c r="D16" s="75"/>
      <c r="E16" s="73"/>
      <c r="F16" s="65"/>
      <c r="G16" s="65"/>
      <c r="H16" s="65"/>
      <c r="I16" s="65"/>
      <c r="J16" s="67">
        <f>IF(ISBLANK(E16),"",COUNTIF(E16:I16,"&gt;=0"))</f>
      </c>
      <c r="K16" s="68">
        <f>IF(ISBLANK(E16),"",(IF(LEFT(E16,1)="-",1,0)+IF(LEFT(F16,1)="-",1,0)+IF(LEFT(G16,1)="-",1,0)+IF(LEFT(H16,1)="-",1,0)+IF(LEFT(I16,1)="-",1,0)))</f>
      </c>
      <c r="L16" s="69">
        <f t="shared" si="0"/>
      </c>
      <c r="M16" s="70">
        <f t="shared" si="0"/>
      </c>
      <c r="N16" s="29"/>
    </row>
    <row r="17" spans="1:14" ht="15.75" thickBot="1">
      <c r="A17" s="25"/>
      <c r="B17" s="25"/>
      <c r="C17" s="25"/>
      <c r="D17" s="25"/>
      <c r="E17" s="25"/>
      <c r="F17" s="25"/>
      <c r="G17" s="25"/>
      <c r="H17" s="78" t="s">
        <v>177</v>
      </c>
      <c r="I17" s="79"/>
      <c r="J17" s="80">
        <f>IF(ISBLANK(B5),"",SUM(J12:J16))</f>
        <v>9</v>
      </c>
      <c r="K17" s="81">
        <f>IF(ISBLANK(F5),"",SUM(K12:K16))</f>
        <v>3</v>
      </c>
      <c r="L17" s="82">
        <f>IF(ISBLANK(E12),"",SUM(L12:L16))</f>
        <v>3</v>
      </c>
      <c r="M17" s="83">
        <f>IF(ISBLANK(E12),"",SUM(M12:M16))</f>
        <v>0</v>
      </c>
      <c r="N17" s="29"/>
    </row>
    <row r="18" spans="1:14" ht="15">
      <c r="A18" s="25" t="s">
        <v>178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/>
    </row>
    <row r="19" spans="1:14" ht="15">
      <c r="A19" s="84"/>
      <c r="B19" s="25" t="s">
        <v>179</v>
      </c>
      <c r="C19" s="25" t="s">
        <v>180</v>
      </c>
      <c r="D19" s="23"/>
      <c r="E19" s="25"/>
      <c r="F19" s="25" t="s">
        <v>181</v>
      </c>
      <c r="G19" s="23"/>
      <c r="H19" s="25"/>
      <c r="I19" s="23" t="s">
        <v>182</v>
      </c>
      <c r="J19" s="23"/>
      <c r="K19" s="25"/>
      <c r="L19" s="25"/>
      <c r="M19" s="25"/>
      <c r="N19" s="33"/>
    </row>
    <row r="20" spans="1:14" ht="15.75" thickBot="1">
      <c r="A20" s="85"/>
      <c r="B20" s="86" t="str">
        <f>B4</f>
        <v>JPN 1</v>
      </c>
      <c r="C20" s="25" t="str">
        <f>F4</f>
        <v>JPN 2</v>
      </c>
      <c r="D20" s="25"/>
      <c r="E20" s="25"/>
      <c r="F20" s="25"/>
      <c r="G20" s="25"/>
      <c r="H20" s="25"/>
      <c r="I20" s="179" t="str">
        <f>IF(L17=3,B4,IF(M17=3,F4,IF(L17=5,IF(M17=5,"tasan",""),"")))</f>
        <v>JPN 1</v>
      </c>
      <c r="J20" s="180"/>
      <c r="K20" s="180"/>
      <c r="L20" s="180"/>
      <c r="M20" s="181"/>
      <c r="N20" s="29"/>
    </row>
    <row r="21" spans="1:14" ht="15">
      <c r="A21" s="87"/>
      <c r="B21" s="87"/>
      <c r="C21" s="87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9"/>
    </row>
  </sheetData>
  <sheetProtection/>
  <mergeCells count="20">
    <mergeCell ref="J11:K11"/>
    <mergeCell ref="I20:M20"/>
    <mergeCell ref="F5:G5"/>
    <mergeCell ref="H5:I5"/>
    <mergeCell ref="J5:K5"/>
    <mergeCell ref="L5:M5"/>
    <mergeCell ref="F6:G6"/>
    <mergeCell ref="H6:I6"/>
    <mergeCell ref="J6:K6"/>
    <mergeCell ref="L6:M6"/>
    <mergeCell ref="B6:C6"/>
    <mergeCell ref="B8:C8"/>
    <mergeCell ref="F8:M8"/>
    <mergeCell ref="B9:C9"/>
    <mergeCell ref="F9:M9"/>
    <mergeCell ref="I1:M1"/>
    <mergeCell ref="I2:M2"/>
    <mergeCell ref="B4:C4"/>
    <mergeCell ref="F4:G4"/>
    <mergeCell ref="B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5"/>
  <sheetViews>
    <sheetView zoomScalePageLayoutView="0" workbookViewId="0" topLeftCell="A273">
      <selection activeCell="A276" sqref="A276"/>
    </sheetView>
  </sheetViews>
  <sheetFormatPr defaultColWidth="9.140625" defaultRowHeight="15"/>
  <cols>
    <col min="1" max="1" width="7.8515625" style="0" customWidth="1"/>
    <col min="2" max="2" width="11.8515625" style="0" customWidth="1"/>
    <col min="3" max="3" width="18.57421875" style="0" customWidth="1"/>
    <col min="4" max="4" width="19.421875" style="0" customWidth="1"/>
    <col min="5" max="5" width="2.421875" style="0" customWidth="1"/>
    <col min="6" max="6" width="12.421875" style="0" customWidth="1"/>
    <col min="7" max="10" width="5.8515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</cols>
  <sheetData>
    <row r="1" spans="1:14" ht="15">
      <c r="A1" s="23"/>
      <c r="B1" s="24" t="s">
        <v>146</v>
      </c>
      <c r="C1" s="25"/>
      <c r="D1" s="25"/>
      <c r="E1" s="23"/>
      <c r="F1" s="26" t="s">
        <v>147</v>
      </c>
      <c r="G1" s="27"/>
      <c r="H1" s="28"/>
      <c r="I1" s="163">
        <v>42341</v>
      </c>
      <c r="J1" s="164"/>
      <c r="K1" s="164"/>
      <c r="L1" s="164"/>
      <c r="M1" s="165"/>
      <c r="N1" s="29"/>
    </row>
    <row r="2" spans="1:14" ht="15">
      <c r="A2" s="30"/>
      <c r="B2" s="30" t="s">
        <v>148</v>
      </c>
      <c r="C2" s="25"/>
      <c r="D2" s="25"/>
      <c r="E2" s="23"/>
      <c r="F2" s="26" t="s">
        <v>149</v>
      </c>
      <c r="G2" s="27"/>
      <c r="H2" s="28"/>
      <c r="I2" s="166" t="s">
        <v>150</v>
      </c>
      <c r="J2" s="164"/>
      <c r="K2" s="164"/>
      <c r="L2" s="164"/>
      <c r="M2" s="165"/>
      <c r="N2" s="29"/>
    </row>
    <row r="3" spans="1:14" ht="15">
      <c r="A3" s="23"/>
      <c r="B3" s="31"/>
      <c r="C3" s="25"/>
      <c r="D3" s="25"/>
      <c r="E3" s="25"/>
      <c r="F3" s="32"/>
      <c r="G3" s="25"/>
      <c r="H3" s="25"/>
      <c r="I3" s="25"/>
      <c r="J3" s="25"/>
      <c r="K3" s="25"/>
      <c r="L3" s="25"/>
      <c r="M3" s="25"/>
      <c r="N3" s="33"/>
    </row>
    <row r="4" spans="1:14" ht="15">
      <c r="A4" s="34" t="s">
        <v>151</v>
      </c>
      <c r="B4" s="167" t="s">
        <v>11</v>
      </c>
      <c r="C4" s="168"/>
      <c r="D4" s="36"/>
      <c r="E4" s="34" t="s">
        <v>151</v>
      </c>
      <c r="F4" s="37" t="s">
        <v>152</v>
      </c>
      <c r="G4" s="38"/>
      <c r="H4" s="38"/>
      <c r="I4" s="38"/>
      <c r="J4" s="38"/>
      <c r="K4" s="38"/>
      <c r="L4" s="38"/>
      <c r="M4" s="39"/>
      <c r="N4" s="29"/>
    </row>
    <row r="5" spans="1:14" ht="15">
      <c r="A5" s="40" t="s">
        <v>153</v>
      </c>
      <c r="B5" s="169" t="s">
        <v>154</v>
      </c>
      <c r="C5" s="170"/>
      <c r="D5" s="42"/>
      <c r="E5" s="43" t="s">
        <v>155</v>
      </c>
      <c r="F5" s="44" t="s">
        <v>156</v>
      </c>
      <c r="G5" s="45"/>
      <c r="H5" s="45"/>
      <c r="I5" s="45"/>
      <c r="J5" s="45"/>
      <c r="K5" s="45"/>
      <c r="L5" s="45"/>
      <c r="M5" s="46"/>
      <c r="N5" s="29"/>
    </row>
    <row r="6" spans="1:14" ht="15">
      <c r="A6" s="47" t="s">
        <v>157</v>
      </c>
      <c r="B6" s="169" t="s">
        <v>158</v>
      </c>
      <c r="C6" s="170"/>
      <c r="D6" s="42"/>
      <c r="E6" s="48" t="s">
        <v>159</v>
      </c>
      <c r="F6" s="44" t="s">
        <v>160</v>
      </c>
      <c r="G6" s="49"/>
      <c r="H6" s="49"/>
      <c r="I6" s="49"/>
      <c r="J6" s="49"/>
      <c r="K6" s="49"/>
      <c r="L6" s="49"/>
      <c r="M6" s="50"/>
      <c r="N6" s="29"/>
    </row>
    <row r="7" spans="1:14" ht="15">
      <c r="A7" s="51" t="s">
        <v>161</v>
      </c>
      <c r="B7" s="52"/>
      <c r="C7" s="53"/>
      <c r="D7" s="54"/>
      <c r="E7" s="51" t="s">
        <v>161</v>
      </c>
      <c r="F7" s="52"/>
      <c r="G7" s="55"/>
      <c r="H7" s="55"/>
      <c r="I7" s="55"/>
      <c r="J7" s="55"/>
      <c r="K7" s="55"/>
      <c r="L7" s="55"/>
      <c r="M7" s="55"/>
      <c r="N7" s="33"/>
    </row>
    <row r="8" spans="1:14" ht="15">
      <c r="A8" s="56"/>
      <c r="B8" s="169" t="s">
        <v>154</v>
      </c>
      <c r="C8" s="170"/>
      <c r="D8" s="42"/>
      <c r="E8" s="57"/>
      <c r="F8" s="171" t="s">
        <v>156</v>
      </c>
      <c r="G8" s="172"/>
      <c r="H8" s="172"/>
      <c r="I8" s="172"/>
      <c r="J8" s="172"/>
      <c r="K8" s="172"/>
      <c r="L8" s="172"/>
      <c r="M8" s="173"/>
      <c r="N8" s="29"/>
    </row>
    <row r="9" spans="1:14" ht="15">
      <c r="A9" s="58"/>
      <c r="B9" s="169" t="s">
        <v>158</v>
      </c>
      <c r="C9" s="170"/>
      <c r="D9" s="42"/>
      <c r="E9" s="59"/>
      <c r="F9" s="174" t="s">
        <v>160</v>
      </c>
      <c r="G9" s="175"/>
      <c r="H9" s="175"/>
      <c r="I9" s="175"/>
      <c r="J9" s="175"/>
      <c r="K9" s="175"/>
      <c r="L9" s="175"/>
      <c r="M9" s="176"/>
      <c r="N9" s="29"/>
    </row>
    <row r="10" spans="1:14" ht="15">
      <c r="A10" s="25"/>
      <c r="B10" s="25"/>
      <c r="C10" s="25"/>
      <c r="D10" s="25"/>
      <c r="E10" s="32" t="s">
        <v>162</v>
      </c>
      <c r="F10" s="32"/>
      <c r="G10" s="32"/>
      <c r="H10" s="32"/>
      <c r="I10" s="25"/>
      <c r="J10" s="25"/>
      <c r="K10" s="25"/>
      <c r="L10" s="60"/>
      <c r="M10" s="23"/>
      <c r="N10" s="33"/>
    </row>
    <row r="11" spans="1:14" ht="15">
      <c r="A11" s="30" t="s">
        <v>163</v>
      </c>
      <c r="B11" s="25"/>
      <c r="C11" s="25"/>
      <c r="D11" s="25"/>
      <c r="E11" s="61" t="s">
        <v>164</v>
      </c>
      <c r="F11" s="61" t="s">
        <v>165</v>
      </c>
      <c r="G11" s="61" t="s">
        <v>166</v>
      </c>
      <c r="H11" s="61" t="s">
        <v>167</v>
      </c>
      <c r="I11" s="61" t="s">
        <v>168</v>
      </c>
      <c r="J11" s="177" t="s">
        <v>169</v>
      </c>
      <c r="K11" s="178"/>
      <c r="L11" s="61" t="s">
        <v>170</v>
      </c>
      <c r="M11" s="62" t="s">
        <v>171</v>
      </c>
      <c r="N11" s="29"/>
    </row>
    <row r="12" spans="1:14" ht="15">
      <c r="A12" s="63" t="s">
        <v>172</v>
      </c>
      <c r="B12" s="64" t="str">
        <f>IF(B5&gt;"",B5,"")</f>
        <v>SHVETC Kirill</v>
      </c>
      <c r="C12" s="64" t="str">
        <f>IF(F5&gt;"",F5,"")</f>
        <v>CABALLERO Carlos</v>
      </c>
      <c r="D12" s="64">
        <f>IF(D5&gt;"",D5&amp;" - "&amp;H5,"")</f>
      </c>
      <c r="E12" s="65">
        <v>-12</v>
      </c>
      <c r="F12" s="65">
        <v>5</v>
      </c>
      <c r="G12" s="66">
        <v>9</v>
      </c>
      <c r="H12" s="65">
        <v>5</v>
      </c>
      <c r="I12" s="65"/>
      <c r="J12" s="67">
        <f>IF(ISBLANK(E12),"",COUNTIF(E12:I12,"&gt;=0"))</f>
        <v>3</v>
      </c>
      <c r="K12" s="68">
        <f>IF(ISBLANK(E12),"",(IF(LEFT(E12,1)="-",1,0)+IF(LEFT(F12,1)="-",1,0)+IF(LEFT(G12,1)="-",1,0)+IF(LEFT(H12,1)="-",1,0)+IF(LEFT(I12,1)="-",1,0)))</f>
        <v>1</v>
      </c>
      <c r="L12" s="69">
        <f aca="true" t="shared" si="0" ref="L12:M16">IF(J12=3,1,"")</f>
        <v>1</v>
      </c>
      <c r="M12" s="70">
        <f t="shared" si="0"/>
      </c>
      <c r="N12" s="29"/>
    </row>
    <row r="13" spans="1:14" ht="15">
      <c r="A13" s="63" t="s">
        <v>173</v>
      </c>
      <c r="B13" s="64" t="str">
        <f>IF(B6&gt;"",B6,"")</f>
        <v>GUSEV Arseny</v>
      </c>
      <c r="C13" s="64" t="str">
        <f>IF(F6&gt;"",F6,"")</f>
        <v>CALVO Alejandro</v>
      </c>
      <c r="D13" s="64">
        <f>IF(D6&gt;"",D6&amp;" - "&amp;H6,"")</f>
      </c>
      <c r="E13" s="65">
        <v>9</v>
      </c>
      <c r="F13" s="65">
        <v>9</v>
      </c>
      <c r="G13" s="65">
        <v>-7</v>
      </c>
      <c r="H13" s="65">
        <v>9</v>
      </c>
      <c r="I13" s="65"/>
      <c r="J13" s="67">
        <f>IF(ISBLANK(E13),"",COUNTIF(E13:I13,"&gt;=0"))</f>
        <v>3</v>
      </c>
      <c r="K13" s="68">
        <f>IF(ISBLANK(E13),"",(IF(LEFT(E13,1)="-",1,0)+IF(LEFT(F13,1)="-",1,0)+IF(LEFT(G13,1)="-",1,0)+IF(LEFT(H13,1)="-",1,0)+IF(LEFT(I13,1)="-",1,0)))</f>
        <v>1</v>
      </c>
      <c r="L13" s="69">
        <f t="shared" si="0"/>
        <v>1</v>
      </c>
      <c r="M13" s="70">
        <f t="shared" si="0"/>
      </c>
      <c r="N13" s="29"/>
    </row>
    <row r="14" spans="1:14" ht="15">
      <c r="A14" s="71" t="s">
        <v>174</v>
      </c>
      <c r="B14" s="64" t="str">
        <f>IF(B8&gt;"",B8&amp;" / "&amp;B9,"")</f>
        <v>SHVETC Kirill / GUSEV Arseny</v>
      </c>
      <c r="C14" s="64" t="str">
        <f>IF(F8&gt;"",F8&amp;" / "&amp;F9,"")</f>
        <v>CABALLERO Carlos / CALVO Alejandro</v>
      </c>
      <c r="D14" s="72"/>
      <c r="E14" s="73">
        <v>8</v>
      </c>
      <c r="F14" s="65">
        <v>-5</v>
      </c>
      <c r="G14" s="65">
        <v>7</v>
      </c>
      <c r="H14" s="74">
        <v>2</v>
      </c>
      <c r="I14" s="74"/>
      <c r="J14" s="67">
        <f>IF(ISBLANK(E14),"",COUNTIF(E14:I14,"&gt;=0"))</f>
        <v>3</v>
      </c>
      <c r="K14" s="68">
        <f>IF(ISBLANK(E14),"",(IF(LEFT(E14,1)="-",1,0)+IF(LEFT(F14,1)="-",1,0)+IF(LEFT(G14,1)="-",1,0)+IF(LEFT(H14,1)="-",1,0)+IF(LEFT(I14,1)="-",1,0)))</f>
        <v>1</v>
      </c>
      <c r="L14" s="69">
        <f t="shared" si="0"/>
        <v>1</v>
      </c>
      <c r="M14" s="70">
        <f t="shared" si="0"/>
      </c>
      <c r="N14" s="29"/>
    </row>
    <row r="15" spans="1:14" ht="15">
      <c r="A15" s="63" t="s">
        <v>175</v>
      </c>
      <c r="B15" s="64" t="str">
        <f>IF(B5&gt;"",B5,"")</f>
        <v>SHVETC Kirill</v>
      </c>
      <c r="C15" s="64" t="str">
        <f>IF(F6&gt;"",F6,"")</f>
        <v>CALVO Alejandro</v>
      </c>
      <c r="D15" s="75"/>
      <c r="E15" s="76"/>
      <c r="F15" s="77"/>
      <c r="G15" s="74"/>
      <c r="H15" s="65"/>
      <c r="I15" s="65"/>
      <c r="J15" s="67">
        <f>IF(ISBLANK(E15),"",COUNTIF(E15:I15,"&gt;=0"))</f>
      </c>
      <c r="K15" s="68">
        <f>IF(ISBLANK(E15),"",(IF(LEFT(E15,1)="-",1,0)+IF(LEFT(F15,1)="-",1,0)+IF(LEFT(G15,1)="-",1,0)+IF(LEFT(H15,1)="-",1,0)+IF(LEFT(I15,1)="-",1,0)))</f>
      </c>
      <c r="L15" s="69">
        <f t="shared" si="0"/>
      </c>
      <c r="M15" s="70">
        <f t="shared" si="0"/>
      </c>
      <c r="N15" s="29"/>
    </row>
    <row r="16" spans="1:14" ht="15.75" thickBot="1">
      <c r="A16" s="63" t="s">
        <v>176</v>
      </c>
      <c r="B16" s="64" t="str">
        <f>IF(B6&gt;"",B6,"")</f>
        <v>GUSEV Arseny</v>
      </c>
      <c r="C16" s="64" t="str">
        <f>IF(F5&gt;"",F5,"")</f>
        <v>CABALLERO Carlos</v>
      </c>
      <c r="D16" s="75"/>
      <c r="E16" s="73"/>
      <c r="F16" s="65"/>
      <c r="G16" s="65"/>
      <c r="H16" s="65"/>
      <c r="I16" s="65"/>
      <c r="J16" s="67">
        <f>IF(ISBLANK(E16),"",COUNTIF(E16:I16,"&gt;=0"))</f>
      </c>
      <c r="K16" s="68">
        <f>IF(ISBLANK(E16),"",(IF(LEFT(E16,1)="-",1,0)+IF(LEFT(F16,1)="-",1,0)+IF(LEFT(G16,1)="-",1,0)+IF(LEFT(H16,1)="-",1,0)+IF(LEFT(I16,1)="-",1,0)))</f>
      </c>
      <c r="L16" s="69">
        <f t="shared" si="0"/>
      </c>
      <c r="M16" s="70">
        <f t="shared" si="0"/>
      </c>
      <c r="N16" s="29"/>
    </row>
    <row r="17" spans="1:14" ht="15.75" thickBot="1">
      <c r="A17" s="25"/>
      <c r="B17" s="25"/>
      <c r="C17" s="25"/>
      <c r="D17" s="25"/>
      <c r="E17" s="25"/>
      <c r="F17" s="25"/>
      <c r="G17" s="25"/>
      <c r="H17" s="78" t="s">
        <v>177</v>
      </c>
      <c r="I17" s="79"/>
      <c r="J17" s="80">
        <f>IF(ISBLANK(B5),"",SUM(J12:J16))</f>
        <v>9</v>
      </c>
      <c r="K17" s="81">
        <f>IF(ISBLANK(F5),"",SUM(K12:K16))</f>
        <v>3</v>
      </c>
      <c r="L17" s="82">
        <f>IF(ISBLANK(E12),"",SUM(L12:L16))</f>
        <v>3</v>
      </c>
      <c r="M17" s="83">
        <f>IF(ISBLANK(E12),"",SUM(M12:M16))</f>
        <v>0</v>
      </c>
      <c r="N17" s="29"/>
    </row>
    <row r="18" spans="1:14" ht="15">
      <c r="A18" s="25" t="s">
        <v>178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/>
    </row>
    <row r="19" spans="1:14" ht="15">
      <c r="A19" s="84"/>
      <c r="B19" s="25" t="s">
        <v>179</v>
      </c>
      <c r="C19" s="25" t="s">
        <v>180</v>
      </c>
      <c r="D19" s="23"/>
      <c r="E19" s="25"/>
      <c r="F19" s="25" t="s">
        <v>181</v>
      </c>
      <c r="G19" s="23"/>
      <c r="H19" s="25"/>
      <c r="I19" s="23" t="s">
        <v>182</v>
      </c>
      <c r="J19" s="23"/>
      <c r="K19" s="25"/>
      <c r="L19" s="25"/>
      <c r="M19" s="25"/>
      <c r="N19" s="33"/>
    </row>
    <row r="20" spans="1:14" ht="15.75" thickBot="1">
      <c r="A20" s="85"/>
      <c r="B20" s="86" t="str">
        <f>B4</f>
        <v>RUS2</v>
      </c>
      <c r="C20" s="25" t="str">
        <f>F4</f>
        <v>ESP 2</v>
      </c>
      <c r="D20" s="25"/>
      <c r="E20" s="25"/>
      <c r="F20" s="25"/>
      <c r="G20" s="25"/>
      <c r="H20" s="25"/>
      <c r="I20" s="179" t="str">
        <f>IF(L17=3,B4,IF(M17=3,F4,IF(L17=5,IF(M17=5,"tasan",""),"")))</f>
        <v>RUS2</v>
      </c>
      <c r="J20" s="180"/>
      <c r="K20" s="180"/>
      <c r="L20" s="180"/>
      <c r="M20" s="181"/>
      <c r="N20" s="29"/>
    </row>
    <row r="21" spans="1:14" ht="15">
      <c r="A21" s="87"/>
      <c r="B21" s="87"/>
      <c r="C21" s="87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150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37" t="s">
        <v>183</v>
      </c>
      <c r="D26" s="35"/>
      <c r="E26" s="36"/>
      <c r="F26" s="34" t="s">
        <v>151</v>
      </c>
      <c r="G26" s="84" t="s">
        <v>184</v>
      </c>
      <c r="H26" s="3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185</v>
      </c>
      <c r="D27" s="170"/>
      <c r="E27" s="42"/>
      <c r="F27" s="43" t="s">
        <v>155</v>
      </c>
      <c r="G27" s="182" t="s">
        <v>186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187</v>
      </c>
      <c r="D28" s="170"/>
      <c r="E28" s="42"/>
      <c r="F28" s="48" t="s">
        <v>159</v>
      </c>
      <c r="G28" s="169" t="s">
        <v>188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185</v>
      </c>
      <c r="D30" s="170"/>
      <c r="E30" s="42"/>
      <c r="F30" s="57"/>
      <c r="G30" s="182" t="s">
        <v>186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187</v>
      </c>
      <c r="D31" s="170"/>
      <c r="E31" s="42"/>
      <c r="F31" s="59"/>
      <c r="G31" s="169" t="s">
        <v>188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GLOD Eric</v>
      </c>
      <c r="D34" s="64" t="str">
        <f>IF(G27&gt;"",G27,"")</f>
        <v>VILLANUEVA Nelson</v>
      </c>
      <c r="E34" s="64">
        <f>IF(E27&gt;"",E27&amp;" - "&amp;I27,"")</f>
      </c>
      <c r="F34" s="65">
        <v>5</v>
      </c>
      <c r="G34" s="65">
        <v>5</v>
      </c>
      <c r="H34" s="66">
        <v>4</v>
      </c>
      <c r="I34" s="65"/>
      <c r="J34" s="65"/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0</v>
      </c>
      <c r="M34" s="69">
        <f aca="true" t="shared" si="1" ref="M34:N38">IF(K34=3,1,"")</f>
        <v>1</v>
      </c>
      <c r="N34" s="70">
        <f t="shared" si="1"/>
      </c>
      <c r="O34" s="29"/>
    </row>
    <row r="35" spans="1:15" ht="15">
      <c r="A35" s="29"/>
      <c r="B35" s="63" t="s">
        <v>173</v>
      </c>
      <c r="C35" s="64" t="str">
        <f>IF(C28&gt;"",C28,"")</f>
        <v>ZHARIKOV Petr</v>
      </c>
      <c r="D35" s="64" t="str">
        <f>IF(G28&gt;"",G28,"")</f>
        <v>KOHLI Tanuj</v>
      </c>
      <c r="E35" s="64">
        <f>IF(E28&gt;"",E28&amp;" - "&amp;I28,"")</f>
      </c>
      <c r="F35" s="65">
        <v>-8</v>
      </c>
      <c r="G35" s="65">
        <v>11</v>
      </c>
      <c r="H35" s="65">
        <v>5</v>
      </c>
      <c r="I35" s="65">
        <v>8</v>
      </c>
      <c r="J35" s="65"/>
      <c r="K35" s="67">
        <f>IF(ISBLANK(F35),"",COUNTIF(F35:J35,"&gt;=0"))</f>
        <v>3</v>
      </c>
      <c r="L35" s="68">
        <f>IF(ISBLANK(F35),"",(IF(LEFT(F35,1)="-",1,0)+IF(LEFT(G35,1)="-",1,0)+IF(LEFT(H35,1)="-",1,0)+IF(LEFT(I35,1)="-",1,0)+IF(LEFT(J35,1)="-",1,0)))</f>
        <v>1</v>
      </c>
      <c r="M35" s="69">
        <f t="shared" si="1"/>
        <v>1</v>
      </c>
      <c r="N35" s="70">
        <f t="shared" si="1"/>
      </c>
      <c r="O35" s="29"/>
    </row>
    <row r="36" spans="1:15" ht="15">
      <c r="A36" s="29"/>
      <c r="B36" s="71" t="s">
        <v>174</v>
      </c>
      <c r="C36" s="64" t="str">
        <f>IF(C30&gt;"",C30&amp;" / "&amp;C31,"")</f>
        <v>GLOD Eric / ZHARIKOV Petr</v>
      </c>
      <c r="D36" s="64" t="str">
        <f>IF(G30&gt;"",G30&amp;" / "&amp;G31,"")</f>
        <v>VILLANUEVA Nelson / KOHLI Tanuj</v>
      </c>
      <c r="E36" s="72"/>
      <c r="F36" s="73">
        <v>4</v>
      </c>
      <c r="G36" s="65">
        <v>6</v>
      </c>
      <c r="H36" s="65">
        <v>7</v>
      </c>
      <c r="I36" s="74"/>
      <c r="J36" s="74"/>
      <c r="K36" s="67">
        <f>IF(ISBLANK(F36),"",COUNTIF(F36:J36,"&gt;=0"))</f>
        <v>3</v>
      </c>
      <c r="L36" s="68">
        <f>IF(ISBLANK(F36),"",(IF(LEFT(F36,1)="-",1,0)+IF(LEFT(G36,1)="-",1,0)+IF(LEFT(H36,1)="-",1,0)+IF(LEFT(I36,1)="-",1,0)+IF(LEFT(J36,1)="-",1,0)))</f>
        <v>0</v>
      </c>
      <c r="M36" s="69">
        <f t="shared" si="1"/>
        <v>1</v>
      </c>
      <c r="N36" s="70">
        <f t="shared" si="1"/>
      </c>
      <c r="O36" s="29"/>
    </row>
    <row r="37" spans="1:15" ht="15">
      <c r="A37" s="29"/>
      <c r="B37" s="63" t="s">
        <v>175</v>
      </c>
      <c r="C37" s="64" t="str">
        <f>IF(C27&gt;"",C27,"")</f>
        <v>GLOD Eric</v>
      </c>
      <c r="D37" s="64" t="str">
        <f>IF(G28&gt;"",G28,"")</f>
        <v>KOHLI Tanuj</v>
      </c>
      <c r="E37" s="75"/>
      <c r="F37" s="76"/>
      <c r="G37" s="77"/>
      <c r="H37" s="74"/>
      <c r="I37" s="65"/>
      <c r="J37" s="65"/>
      <c r="K37" s="67">
        <f>IF(ISBLANK(F37),"",COUNTIF(F37:J37,"&gt;=0"))</f>
      </c>
      <c r="L37" s="68">
        <f>IF(ISBLANK(F37),"",(IF(LEFT(F37,1)="-",1,0)+IF(LEFT(G37,1)="-",1,0)+IF(LEFT(H37,1)="-",1,0)+IF(LEFT(I37,1)="-",1,0)+IF(LEFT(J37,1)="-",1,0)))</f>
      </c>
      <c r="M37" s="69">
        <f t="shared" si="1"/>
      </c>
      <c r="N37" s="70">
        <f t="shared" si="1"/>
      </c>
      <c r="O37" s="29"/>
    </row>
    <row r="38" spans="1:15" ht="15.75" thickBot="1">
      <c r="A38" s="29"/>
      <c r="B38" s="63" t="s">
        <v>176</v>
      </c>
      <c r="C38" s="64" t="str">
        <f>IF(C28&gt;"",C28,"")</f>
        <v>ZHARIKOV Petr</v>
      </c>
      <c r="D38" s="64" t="str">
        <f>IF(G27&gt;"",G27,"")</f>
        <v>VILLANUEVA Nelson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1"/>
      </c>
      <c r="N38" s="70">
        <f t="shared" si="1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9</v>
      </c>
      <c r="L39" s="81">
        <f>IF(ISBLANK(G27),"",SUM(L34:L38))</f>
        <v>1</v>
      </c>
      <c r="M39" s="82">
        <f>IF(ISBLANK(F34),"",SUM(M34:M38))</f>
        <v>3</v>
      </c>
      <c r="N39" s="83">
        <f>IF(ISBLANK(F34),"",SUM(N34:N38))</f>
        <v>0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Lux-Bul</v>
      </c>
      <c r="D42" s="25" t="str">
        <f>G26</f>
        <v>Ven/Ind</v>
      </c>
      <c r="E42" s="25"/>
      <c r="F42" s="25"/>
      <c r="G42" s="25"/>
      <c r="H42" s="25"/>
      <c r="I42" s="25"/>
      <c r="J42" s="179" t="str">
        <f>IF(M39=3,C26,IF(N39=3,G26,IF(M39=5,IF(N39=5,"tasan",""),"")))</f>
        <v>Lux-Bul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150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189</v>
      </c>
      <c r="D48" s="168"/>
      <c r="E48" s="36"/>
      <c r="F48" s="34" t="s">
        <v>151</v>
      </c>
      <c r="G48" s="167" t="s">
        <v>190</v>
      </c>
      <c r="H48" s="16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191</v>
      </c>
      <c r="D49" s="170"/>
      <c r="E49" s="42"/>
      <c r="F49" s="43" t="s">
        <v>155</v>
      </c>
      <c r="G49" s="182" t="s">
        <v>192</v>
      </c>
      <c r="H49" s="183"/>
      <c r="I49" s="183"/>
      <c r="J49" s="183"/>
      <c r="K49" s="183"/>
      <c r="L49" s="183"/>
      <c r="M49" s="183"/>
      <c r="N49" s="184"/>
      <c r="O49" s="29"/>
    </row>
    <row r="50" spans="1:15" ht="15">
      <c r="A50" s="29"/>
      <c r="B50" s="47" t="s">
        <v>157</v>
      </c>
      <c r="C50" s="169" t="s">
        <v>193</v>
      </c>
      <c r="D50" s="170"/>
      <c r="E50" s="42"/>
      <c r="F50" s="48" t="s">
        <v>159</v>
      </c>
      <c r="G50" s="169" t="s">
        <v>194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191</v>
      </c>
      <c r="D52" s="170"/>
      <c r="E52" s="42"/>
      <c r="F52" s="57"/>
      <c r="G52" s="182" t="s">
        <v>192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193</v>
      </c>
      <c r="D53" s="170"/>
      <c r="E53" s="42"/>
      <c r="F53" s="59"/>
      <c r="G53" s="169" t="s">
        <v>194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WAERSTED Marcus</v>
      </c>
      <c r="D56" s="64" t="str">
        <f>IF(G49&gt;"",G49,"")</f>
        <v>GUNDUZ Ziver</v>
      </c>
      <c r="E56" s="64">
        <f>IF(E49&gt;"",E49&amp;" - "&amp;I49,"")</f>
      </c>
      <c r="F56" s="65">
        <v>6</v>
      </c>
      <c r="G56" s="65">
        <v>9</v>
      </c>
      <c r="H56" s="66">
        <v>-5</v>
      </c>
      <c r="I56" s="65">
        <v>9</v>
      </c>
      <c r="J56" s="65"/>
      <c r="K56" s="67">
        <f>IF(ISBLANK(F56),"",COUNTIF(F56:J56,"&gt;=0"))</f>
        <v>3</v>
      </c>
      <c r="L56" s="68">
        <f>IF(ISBLANK(F56),"",(IF(LEFT(F56,1)="-",1,0)+IF(LEFT(G56,1)="-",1,0)+IF(LEFT(H56,1)="-",1,0)+IF(LEFT(I56,1)="-",1,0)+IF(LEFT(J56,1)="-",1,0)))</f>
        <v>1</v>
      </c>
      <c r="M56" s="69">
        <f aca="true" t="shared" si="2" ref="M56:N60">IF(K56=3,1,"")</f>
        <v>1</v>
      </c>
      <c r="N56" s="70">
        <f t="shared" si="2"/>
      </c>
      <c r="O56" s="29"/>
    </row>
    <row r="57" spans="1:15" ht="15">
      <c r="A57" s="29"/>
      <c r="B57" s="63" t="s">
        <v>173</v>
      </c>
      <c r="C57" s="64" t="str">
        <f>IF(C50&gt;"",C50,"")</f>
        <v>MERINGDAL Fredrik</v>
      </c>
      <c r="D57" s="64" t="str">
        <f>IF(G50&gt;"",G50,"")</f>
        <v>OZTURK Özgun</v>
      </c>
      <c r="E57" s="64">
        <f>IF(E50&gt;"",E50&amp;" - "&amp;I50,"")</f>
      </c>
      <c r="F57" s="65">
        <v>-4</v>
      </c>
      <c r="G57" s="65">
        <v>-7</v>
      </c>
      <c r="H57" s="65">
        <v>9</v>
      </c>
      <c r="I57" s="65">
        <v>-10</v>
      </c>
      <c r="J57" s="65"/>
      <c r="K57" s="67">
        <f>IF(ISBLANK(F57),"",COUNTIF(F57:J57,"&gt;=0"))</f>
        <v>1</v>
      </c>
      <c r="L57" s="68">
        <f>IF(ISBLANK(F57),"",(IF(LEFT(F57,1)="-",1,0)+IF(LEFT(G57,1)="-",1,0)+IF(LEFT(H57,1)="-",1,0)+IF(LEFT(I57,1)="-",1,0)+IF(LEFT(J57,1)="-",1,0)))</f>
        <v>3</v>
      </c>
      <c r="M57" s="69">
        <f t="shared" si="2"/>
      </c>
      <c r="N57" s="70">
        <f t="shared" si="2"/>
        <v>1</v>
      </c>
      <c r="O57" s="29"/>
    </row>
    <row r="58" spans="1:15" ht="15">
      <c r="A58" s="29"/>
      <c r="B58" s="71" t="s">
        <v>174</v>
      </c>
      <c r="C58" s="64" t="str">
        <f>IF(C52&gt;"",C52&amp;" / "&amp;C53,"")</f>
        <v>WAERSTED Marcus / MERINGDAL Fredrik</v>
      </c>
      <c r="D58" s="64" t="str">
        <f>IF(G52&gt;"",G52&amp;" / "&amp;G53,"")</f>
        <v>GUNDUZ Ziver / OZTURK Özgun</v>
      </c>
      <c r="E58" s="72"/>
      <c r="F58" s="73">
        <v>-8</v>
      </c>
      <c r="G58" s="65">
        <v>-9</v>
      </c>
      <c r="H58" s="65">
        <v>-9</v>
      </c>
      <c r="I58" s="74"/>
      <c r="J58" s="74"/>
      <c r="K58" s="67">
        <f>IF(ISBLANK(F58),"",COUNTIF(F58:J58,"&gt;=0"))</f>
        <v>0</v>
      </c>
      <c r="L58" s="68">
        <f>IF(ISBLANK(F58),"",(IF(LEFT(F58,1)="-",1,0)+IF(LEFT(G58,1)="-",1,0)+IF(LEFT(H58,1)="-",1,0)+IF(LEFT(I58,1)="-",1,0)+IF(LEFT(J58,1)="-",1,0)))</f>
        <v>3</v>
      </c>
      <c r="M58" s="69">
        <f t="shared" si="2"/>
      </c>
      <c r="N58" s="70">
        <f t="shared" si="2"/>
        <v>1</v>
      </c>
      <c r="O58" s="29"/>
    </row>
    <row r="59" spans="1:15" ht="15">
      <c r="A59" s="29"/>
      <c r="B59" s="63" t="s">
        <v>175</v>
      </c>
      <c r="C59" s="64" t="str">
        <f>IF(C49&gt;"",C49,"")</f>
        <v>WAERSTED Marcus</v>
      </c>
      <c r="D59" s="64" t="str">
        <f>IF(G50&gt;"",G50,"")</f>
        <v>OZTURK Özgun</v>
      </c>
      <c r="E59" s="75"/>
      <c r="F59" s="76">
        <v>-9</v>
      </c>
      <c r="G59" s="77">
        <v>8</v>
      </c>
      <c r="H59" s="74">
        <v>6</v>
      </c>
      <c r="I59" s="65">
        <v>-3</v>
      </c>
      <c r="J59" s="65">
        <v>10</v>
      </c>
      <c r="K59" s="67">
        <f>IF(ISBLANK(F59),"",COUNTIF(F59:J59,"&gt;=0"))</f>
        <v>3</v>
      </c>
      <c r="L59" s="68">
        <f>IF(ISBLANK(F59),"",(IF(LEFT(F59,1)="-",1,0)+IF(LEFT(G59,1)="-",1,0)+IF(LEFT(H59,1)="-",1,0)+IF(LEFT(I59,1)="-",1,0)+IF(LEFT(J59,1)="-",1,0)))</f>
        <v>2</v>
      </c>
      <c r="M59" s="69">
        <f t="shared" si="2"/>
        <v>1</v>
      </c>
      <c r="N59" s="70">
        <f t="shared" si="2"/>
      </c>
      <c r="O59" s="29"/>
    </row>
    <row r="60" spans="1:15" ht="15.75" thickBot="1">
      <c r="A60" s="29"/>
      <c r="B60" s="63" t="s">
        <v>176</v>
      </c>
      <c r="C60" s="64" t="str">
        <f>IF(C50&gt;"",C50,"")</f>
        <v>MERINGDAL Fredrik</v>
      </c>
      <c r="D60" s="64" t="str">
        <f>IF(G49&gt;"",G49,"")</f>
        <v>GUNDUZ Ziver</v>
      </c>
      <c r="E60" s="75"/>
      <c r="F60" s="73">
        <v>-5</v>
      </c>
      <c r="G60" s="65">
        <v>-7</v>
      </c>
      <c r="H60" s="65">
        <v>-13</v>
      </c>
      <c r="I60" s="65"/>
      <c r="J60" s="65"/>
      <c r="K60" s="67">
        <f>IF(ISBLANK(F60),"",COUNTIF(F60:J60,"&gt;=0"))</f>
        <v>0</v>
      </c>
      <c r="L60" s="68">
        <f>IF(ISBLANK(F60),"",(IF(LEFT(F60,1)="-",1,0)+IF(LEFT(G60,1)="-",1,0)+IF(LEFT(H60,1)="-",1,0)+IF(LEFT(I60,1)="-",1,0)+IF(LEFT(J60,1)="-",1,0)))</f>
        <v>3</v>
      </c>
      <c r="M60" s="69">
        <f t="shared" si="2"/>
      </c>
      <c r="N60" s="70">
        <f t="shared" si="2"/>
        <v>1</v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7</v>
      </c>
      <c r="L61" s="81">
        <f>IF(ISBLANK(G49),"",SUM(L56:L60))</f>
        <v>12</v>
      </c>
      <c r="M61" s="82">
        <f>IF(ISBLANK(F56),"",SUM(M56:M60))</f>
        <v>2</v>
      </c>
      <c r="N61" s="83">
        <f>IF(ISBLANK(F56),"",SUM(N56:N60))</f>
        <v>3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Nor</v>
      </c>
      <c r="D64" s="25" t="str">
        <f>G48</f>
        <v>Tur 1</v>
      </c>
      <c r="E64" s="25"/>
      <c r="F64" s="25"/>
      <c r="G64" s="25"/>
      <c r="H64" s="25"/>
      <c r="I64" s="25"/>
      <c r="J64" s="179" t="str">
        <f>IF(M61=3,C48,IF(N61=3,G48,IF(M61=5,IF(N61=5,"tasan",""),"")))</f>
        <v>Tur 1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2:16" ht="15">
      <c r="B67" s="90"/>
      <c r="C67" s="23"/>
      <c r="D67" s="24" t="s">
        <v>146</v>
      </c>
      <c r="E67" s="25"/>
      <c r="F67" s="25"/>
      <c r="G67" s="23"/>
      <c r="H67" s="26" t="s">
        <v>147</v>
      </c>
      <c r="I67" s="27"/>
      <c r="J67" s="28"/>
      <c r="K67" s="163">
        <v>42341</v>
      </c>
      <c r="L67" s="164"/>
      <c r="M67" s="164"/>
      <c r="N67" s="164"/>
      <c r="O67" s="165"/>
      <c r="P67" s="29"/>
    </row>
    <row r="68" spans="2:16" ht="15">
      <c r="B68" s="90"/>
      <c r="C68" s="30"/>
      <c r="D68" s="30" t="s">
        <v>148</v>
      </c>
      <c r="E68" s="25"/>
      <c r="F68" s="25"/>
      <c r="G68" s="23"/>
      <c r="H68" s="26" t="s">
        <v>149</v>
      </c>
      <c r="I68" s="27"/>
      <c r="J68" s="28"/>
      <c r="K68" s="166" t="s">
        <v>150</v>
      </c>
      <c r="L68" s="164"/>
      <c r="M68" s="164"/>
      <c r="N68" s="164"/>
      <c r="O68" s="165"/>
      <c r="P68" s="29"/>
    </row>
    <row r="69" spans="2:16" ht="15">
      <c r="B69" s="90"/>
      <c r="C69" s="23"/>
      <c r="D69" s="31"/>
      <c r="E69" s="25"/>
      <c r="F69" s="25"/>
      <c r="G69" s="25"/>
      <c r="H69" s="32"/>
      <c r="I69" s="25"/>
      <c r="J69" s="25"/>
      <c r="K69" s="25"/>
      <c r="L69" s="25"/>
      <c r="M69" s="25"/>
      <c r="N69" s="25"/>
      <c r="O69" s="25"/>
      <c r="P69" s="33"/>
    </row>
    <row r="70" spans="2:16" ht="15">
      <c r="B70" s="29"/>
      <c r="C70" s="34" t="s">
        <v>151</v>
      </c>
      <c r="D70" s="167" t="s">
        <v>196</v>
      </c>
      <c r="E70" s="168"/>
      <c r="F70" s="36"/>
      <c r="G70" s="34" t="s">
        <v>151</v>
      </c>
      <c r="H70" s="37" t="s">
        <v>35</v>
      </c>
      <c r="I70" s="38"/>
      <c r="J70" s="38"/>
      <c r="K70" s="38"/>
      <c r="L70" s="38"/>
      <c r="M70" s="38"/>
      <c r="N70" s="38"/>
      <c r="O70" s="39"/>
      <c r="P70" s="29"/>
    </row>
    <row r="71" spans="2:16" ht="15">
      <c r="B71" s="29"/>
      <c r="C71" s="40" t="s">
        <v>153</v>
      </c>
      <c r="D71" s="169" t="s">
        <v>197</v>
      </c>
      <c r="E71" s="170"/>
      <c r="F71" s="42"/>
      <c r="G71" s="43" t="s">
        <v>155</v>
      </c>
      <c r="H71" s="182" t="s">
        <v>198</v>
      </c>
      <c r="I71" s="183"/>
      <c r="J71" s="183"/>
      <c r="K71" s="183"/>
      <c r="L71" s="183"/>
      <c r="M71" s="183"/>
      <c r="N71" s="183"/>
      <c r="O71" s="184"/>
      <c r="P71" s="29"/>
    </row>
    <row r="72" spans="2:16" ht="15">
      <c r="B72" s="29"/>
      <c r="C72" s="47" t="s">
        <v>157</v>
      </c>
      <c r="D72" s="169" t="s">
        <v>199</v>
      </c>
      <c r="E72" s="170"/>
      <c r="F72" s="42"/>
      <c r="G72" s="48" t="s">
        <v>159</v>
      </c>
      <c r="H72" s="169" t="s">
        <v>200</v>
      </c>
      <c r="I72" s="185"/>
      <c r="J72" s="185"/>
      <c r="K72" s="185"/>
      <c r="L72" s="185"/>
      <c r="M72" s="185"/>
      <c r="N72" s="185"/>
      <c r="O72" s="186"/>
      <c r="P72" s="29"/>
    </row>
    <row r="73" spans="2:16" ht="15">
      <c r="B73" s="90"/>
      <c r="C73" s="51" t="s">
        <v>161</v>
      </c>
      <c r="D73" s="52"/>
      <c r="E73" s="53"/>
      <c r="F73" s="54"/>
      <c r="G73" s="51" t="s">
        <v>161</v>
      </c>
      <c r="H73" s="52"/>
      <c r="I73" s="55"/>
      <c r="J73" s="55"/>
      <c r="K73" s="55"/>
      <c r="L73" s="55"/>
      <c r="M73" s="55"/>
      <c r="N73" s="55"/>
      <c r="O73" s="55"/>
      <c r="P73" s="33"/>
    </row>
    <row r="74" spans="2:16" ht="15">
      <c r="B74" s="29"/>
      <c r="C74" s="56"/>
      <c r="D74" s="169" t="s">
        <v>201</v>
      </c>
      <c r="E74" s="170"/>
      <c r="F74" s="42"/>
      <c r="G74" s="57"/>
      <c r="H74" s="182" t="s">
        <v>198</v>
      </c>
      <c r="I74" s="183"/>
      <c r="J74" s="183"/>
      <c r="K74" s="183"/>
      <c r="L74" s="183"/>
      <c r="M74" s="183"/>
      <c r="N74" s="183"/>
      <c r="O74" s="184"/>
      <c r="P74" s="29"/>
    </row>
    <row r="75" spans="2:16" ht="15">
      <c r="B75" s="29"/>
      <c r="C75" s="58"/>
      <c r="D75" s="169" t="s">
        <v>199</v>
      </c>
      <c r="E75" s="170"/>
      <c r="F75" s="42"/>
      <c r="G75" s="59"/>
      <c r="H75" s="169" t="s">
        <v>200</v>
      </c>
      <c r="I75" s="185"/>
      <c r="J75" s="185"/>
      <c r="K75" s="185"/>
      <c r="L75" s="185"/>
      <c r="M75" s="185"/>
      <c r="N75" s="185"/>
      <c r="O75" s="186"/>
      <c r="P75" s="29"/>
    </row>
    <row r="76" spans="2:16" ht="15">
      <c r="B76" s="90"/>
      <c r="C76" s="25"/>
      <c r="D76" s="25"/>
      <c r="E76" s="25"/>
      <c r="F76" s="25"/>
      <c r="G76" s="32" t="s">
        <v>162</v>
      </c>
      <c r="H76" s="32"/>
      <c r="I76" s="32"/>
      <c r="J76" s="32"/>
      <c r="K76" s="25"/>
      <c r="L76" s="25"/>
      <c r="M76" s="25"/>
      <c r="N76" s="60"/>
      <c r="O76" s="23"/>
      <c r="P76" s="33"/>
    </row>
    <row r="77" spans="2:16" ht="15">
      <c r="B77" s="90"/>
      <c r="C77" s="30" t="s">
        <v>163</v>
      </c>
      <c r="D77" s="25"/>
      <c r="E77" s="25"/>
      <c r="F77" s="25"/>
      <c r="G77" s="61" t="s">
        <v>164</v>
      </c>
      <c r="H77" s="61" t="s">
        <v>165</v>
      </c>
      <c r="I77" s="61" t="s">
        <v>166</v>
      </c>
      <c r="J77" s="61" t="s">
        <v>167</v>
      </c>
      <c r="K77" s="61" t="s">
        <v>168</v>
      </c>
      <c r="L77" s="177" t="s">
        <v>169</v>
      </c>
      <c r="M77" s="178"/>
      <c r="N77" s="61" t="s">
        <v>170</v>
      </c>
      <c r="O77" s="62" t="s">
        <v>171</v>
      </c>
      <c r="P77" s="29"/>
    </row>
    <row r="78" spans="2:16" ht="15">
      <c r="B78" s="29"/>
      <c r="C78" s="63" t="s">
        <v>172</v>
      </c>
      <c r="D78" s="64" t="str">
        <f>IF(D71&gt;"",D71,"")</f>
        <v>GREGOIRE Jean</v>
      </c>
      <c r="E78" s="64" t="str">
        <f>IF(H71&gt;"",H71,"")</f>
        <v>FUJIMURA Tomoya</v>
      </c>
      <c r="F78" s="64">
        <f>IF(F71&gt;"",F71&amp;" - "&amp;J71,"")</f>
      </c>
      <c r="G78" s="65">
        <v>12</v>
      </c>
      <c r="H78" s="65">
        <v>-13</v>
      </c>
      <c r="I78" s="66">
        <v>-6</v>
      </c>
      <c r="J78" s="65">
        <v>-11</v>
      </c>
      <c r="K78" s="65"/>
      <c r="L78" s="67">
        <f>IF(ISBLANK(G78),"",COUNTIF(G78:K78,"&gt;=0"))</f>
        <v>1</v>
      </c>
      <c r="M78" s="68">
        <f>IF(ISBLANK(G78),"",(IF(LEFT(G78,1)="-",1,0)+IF(LEFT(H78,1)="-",1,0)+IF(LEFT(I78,1)="-",1,0)+IF(LEFT(J78,1)="-",1,0)+IF(LEFT(K78,1)="-",1,0)))</f>
        <v>3</v>
      </c>
      <c r="N78" s="69">
        <f aca="true" t="shared" si="3" ref="N78:O82">IF(L78=3,1,"")</f>
      </c>
      <c r="O78" s="70">
        <f t="shared" si="3"/>
        <v>1</v>
      </c>
      <c r="P78" s="29"/>
    </row>
    <row r="79" spans="2:16" ht="15">
      <c r="B79" s="29"/>
      <c r="C79" s="63" t="s">
        <v>173</v>
      </c>
      <c r="D79" s="64" t="str">
        <f>IF(D72&gt;"",D72,"")</f>
        <v>LAVERGNE Paul</v>
      </c>
      <c r="E79" s="64" t="str">
        <f>IF(H72&gt;"",H72,"")</f>
        <v>MIYAMOTO Yukinori</v>
      </c>
      <c r="F79" s="64">
        <f>IF(F72&gt;"",F72&amp;" - "&amp;J72,"")</f>
      </c>
      <c r="G79" s="65">
        <v>-8</v>
      </c>
      <c r="H79" s="65">
        <v>-14</v>
      </c>
      <c r="I79" s="65">
        <v>-5</v>
      </c>
      <c r="J79" s="65"/>
      <c r="K79" s="65"/>
      <c r="L79" s="67">
        <f>IF(ISBLANK(G79),"",COUNTIF(G79:K79,"&gt;=0"))</f>
        <v>0</v>
      </c>
      <c r="M79" s="68">
        <f>IF(ISBLANK(G79),"",(IF(LEFT(G79,1)="-",1,0)+IF(LEFT(H79,1)="-",1,0)+IF(LEFT(I79,1)="-",1,0)+IF(LEFT(J79,1)="-",1,0)+IF(LEFT(K79,1)="-",1,0)))</f>
        <v>3</v>
      </c>
      <c r="N79" s="69">
        <f t="shared" si="3"/>
      </c>
      <c r="O79" s="70">
        <f t="shared" si="3"/>
        <v>1</v>
      </c>
      <c r="P79" s="29"/>
    </row>
    <row r="80" spans="2:16" ht="15">
      <c r="B80" s="29"/>
      <c r="C80" s="71" t="s">
        <v>174</v>
      </c>
      <c r="D80" s="64" t="str">
        <f>IF(D74&gt;"",D74&amp;" / "&amp;D75,"")</f>
        <v>TAUBER Michael / LAVERGNE Paul</v>
      </c>
      <c r="E80" s="64" t="str">
        <f>IF(H74&gt;"",H74&amp;" / "&amp;H75,"")</f>
        <v>FUJIMURA Tomoya / MIYAMOTO Yukinori</v>
      </c>
      <c r="F80" s="72"/>
      <c r="G80" s="73">
        <v>-6</v>
      </c>
      <c r="H80" s="65">
        <v>-13</v>
      </c>
      <c r="I80" s="65">
        <v>-9</v>
      </c>
      <c r="J80" s="74"/>
      <c r="K80" s="74"/>
      <c r="L80" s="67">
        <f>IF(ISBLANK(G80),"",COUNTIF(G80:K80,"&gt;=0"))</f>
        <v>0</v>
      </c>
      <c r="M80" s="68">
        <f>IF(ISBLANK(G80),"",(IF(LEFT(G80,1)="-",1,0)+IF(LEFT(H80,1)="-",1,0)+IF(LEFT(I80,1)="-",1,0)+IF(LEFT(J80,1)="-",1,0)+IF(LEFT(K80,1)="-",1,0)))</f>
        <v>3</v>
      </c>
      <c r="N80" s="69">
        <f t="shared" si="3"/>
      </c>
      <c r="O80" s="70">
        <f t="shared" si="3"/>
        <v>1</v>
      </c>
      <c r="P80" s="29"/>
    </row>
    <row r="81" spans="2:16" ht="15">
      <c r="B81" s="29"/>
      <c r="C81" s="63" t="s">
        <v>175</v>
      </c>
      <c r="D81" s="64" t="str">
        <f>IF(D71&gt;"",D71,"")</f>
        <v>GREGOIRE Jean</v>
      </c>
      <c r="E81" s="64" t="str">
        <f>IF(H72&gt;"",H72,"")</f>
        <v>MIYAMOTO Yukinori</v>
      </c>
      <c r="F81" s="75"/>
      <c r="G81" s="76"/>
      <c r="H81" s="77"/>
      <c r="I81" s="74"/>
      <c r="J81" s="65"/>
      <c r="K81" s="65"/>
      <c r="L81" s="67">
        <f>IF(ISBLANK(G81),"",COUNTIF(G81:K81,"&gt;=0"))</f>
      </c>
      <c r="M81" s="68">
        <f>IF(ISBLANK(G81),"",(IF(LEFT(G81,1)="-",1,0)+IF(LEFT(H81,1)="-",1,0)+IF(LEFT(I81,1)="-",1,0)+IF(LEFT(J81,1)="-",1,0)+IF(LEFT(K81,1)="-",1,0)))</f>
      </c>
      <c r="N81" s="69">
        <f t="shared" si="3"/>
      </c>
      <c r="O81" s="70">
        <f t="shared" si="3"/>
      </c>
      <c r="P81" s="29"/>
    </row>
    <row r="82" spans="2:16" ht="15.75" thickBot="1">
      <c r="B82" s="29"/>
      <c r="C82" s="63" t="s">
        <v>176</v>
      </c>
      <c r="D82" s="64" t="str">
        <f>IF(D72&gt;"",D72,"")</f>
        <v>LAVERGNE Paul</v>
      </c>
      <c r="E82" s="64" t="str">
        <f>IF(H71&gt;"",H71,"")</f>
        <v>FUJIMURA Tomoya</v>
      </c>
      <c r="F82" s="75"/>
      <c r="G82" s="73"/>
      <c r="H82" s="65"/>
      <c r="I82" s="65"/>
      <c r="J82" s="65"/>
      <c r="K82" s="65"/>
      <c r="L82" s="67">
        <f>IF(ISBLANK(G82),"",COUNTIF(G82:K82,"&gt;=0"))</f>
      </c>
      <c r="M82" s="68">
        <f>IF(ISBLANK(G82),"",(IF(LEFT(G82,1)="-",1,0)+IF(LEFT(H82,1)="-",1,0)+IF(LEFT(I82,1)="-",1,0)+IF(LEFT(J82,1)="-",1,0)+IF(LEFT(K82,1)="-",1,0)))</f>
      </c>
      <c r="N82" s="69">
        <f t="shared" si="3"/>
      </c>
      <c r="O82" s="70">
        <f t="shared" si="3"/>
      </c>
      <c r="P82" s="29"/>
    </row>
    <row r="83" spans="2:16" ht="15.75" thickBot="1">
      <c r="B83" s="90"/>
      <c r="C83" s="25"/>
      <c r="D83" s="25"/>
      <c r="E83" s="25"/>
      <c r="F83" s="25"/>
      <c r="G83" s="25"/>
      <c r="H83" s="25"/>
      <c r="I83" s="25"/>
      <c r="J83" s="78" t="s">
        <v>177</v>
      </c>
      <c r="K83" s="79"/>
      <c r="L83" s="80">
        <f>IF(ISBLANK(D71),"",SUM(L78:L82))</f>
        <v>1</v>
      </c>
      <c r="M83" s="81">
        <f>IF(ISBLANK(H71),"",SUM(M78:M82))</f>
        <v>9</v>
      </c>
      <c r="N83" s="82">
        <f>IF(ISBLANK(G78),"",SUM(N78:N82))</f>
        <v>0</v>
      </c>
      <c r="O83" s="83">
        <f>IF(ISBLANK(G78),"",SUM(O78:O82))</f>
        <v>3</v>
      </c>
      <c r="P83" s="29"/>
    </row>
    <row r="84" spans="2:16" ht="15">
      <c r="B84" s="90"/>
      <c r="C84" s="25" t="s">
        <v>178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3"/>
    </row>
    <row r="85" spans="2:16" ht="15">
      <c r="B85" s="90"/>
      <c r="C85" s="84"/>
      <c r="D85" s="25" t="s">
        <v>179</v>
      </c>
      <c r="E85" s="25" t="s">
        <v>180</v>
      </c>
      <c r="F85" s="23"/>
      <c r="G85" s="25"/>
      <c r="H85" s="25" t="s">
        <v>181</v>
      </c>
      <c r="I85" s="23"/>
      <c r="J85" s="25"/>
      <c r="K85" s="23" t="s">
        <v>182</v>
      </c>
      <c r="L85" s="23"/>
      <c r="M85" s="25"/>
      <c r="N85" s="25"/>
      <c r="O85" s="25"/>
      <c r="P85" s="33"/>
    </row>
    <row r="86" spans="2:16" ht="15.75" thickBot="1">
      <c r="B86" s="90"/>
      <c r="C86" s="85"/>
      <c r="D86" s="86" t="str">
        <f>D70</f>
        <v>Isr/Fra</v>
      </c>
      <c r="E86" s="25" t="str">
        <f>H70</f>
        <v>JPN2</v>
      </c>
      <c r="F86" s="25"/>
      <c r="G86" s="25"/>
      <c r="H86" s="25"/>
      <c r="I86" s="25"/>
      <c r="J86" s="25"/>
      <c r="K86" s="179" t="str">
        <f>IF(N83=3,D70,IF(O83=3,H70,IF(N83=5,IF(O83=5,"tasan",""),"")))</f>
        <v>JPN2</v>
      </c>
      <c r="L86" s="180"/>
      <c r="M86" s="180"/>
      <c r="N86" s="180"/>
      <c r="O86" s="181"/>
      <c r="P86" s="29"/>
    </row>
    <row r="87" spans="2:16" ht="15">
      <c r="B87" s="92"/>
      <c r="C87" s="87"/>
      <c r="D87" s="87"/>
      <c r="E87" s="87"/>
      <c r="F87" s="87"/>
      <c r="G87" s="87"/>
      <c r="H87" s="87"/>
      <c r="I87" s="87"/>
      <c r="J87" s="87"/>
      <c r="K87" s="88"/>
      <c r="L87" s="88"/>
      <c r="M87" s="88"/>
      <c r="N87" s="88"/>
      <c r="O87" s="88"/>
      <c r="P87" s="89"/>
    </row>
    <row r="89" spans="2:16" ht="15">
      <c r="B89" s="90"/>
      <c r="C89" s="23"/>
      <c r="D89" s="24" t="s">
        <v>146</v>
      </c>
      <c r="E89" s="25"/>
      <c r="F89" s="25"/>
      <c r="G89" s="23"/>
      <c r="H89" s="26" t="s">
        <v>147</v>
      </c>
      <c r="I89" s="27"/>
      <c r="J89" s="28"/>
      <c r="K89" s="163">
        <v>42341</v>
      </c>
      <c r="L89" s="164"/>
      <c r="M89" s="164"/>
      <c r="N89" s="164"/>
      <c r="O89" s="165"/>
      <c r="P89" s="29"/>
    </row>
    <row r="90" spans="2:16" ht="15">
      <c r="B90" s="90"/>
      <c r="C90" s="30"/>
      <c r="D90" s="30" t="s">
        <v>148</v>
      </c>
      <c r="E90" s="25"/>
      <c r="F90" s="25"/>
      <c r="G90" s="23"/>
      <c r="H90" s="26" t="s">
        <v>149</v>
      </c>
      <c r="I90" s="27"/>
      <c r="J90" s="28"/>
      <c r="K90" s="166" t="s">
        <v>150</v>
      </c>
      <c r="L90" s="164"/>
      <c r="M90" s="164"/>
      <c r="N90" s="164"/>
      <c r="O90" s="165"/>
      <c r="P90" s="29"/>
    </row>
    <row r="91" spans="2:16" ht="15">
      <c r="B91" s="90"/>
      <c r="C91" s="23"/>
      <c r="D91" s="31"/>
      <c r="E91" s="25"/>
      <c r="F91" s="25"/>
      <c r="G91" s="25"/>
      <c r="H91" s="32"/>
      <c r="I91" s="25"/>
      <c r="J91" s="25"/>
      <c r="K91" s="25"/>
      <c r="L91" s="25"/>
      <c r="M91" s="25"/>
      <c r="N91" s="25"/>
      <c r="O91" s="25"/>
      <c r="P91" s="33"/>
    </row>
    <row r="92" spans="2:16" ht="15">
      <c r="B92" s="29"/>
      <c r="C92" s="34" t="s">
        <v>151</v>
      </c>
      <c r="D92" s="167" t="s">
        <v>202</v>
      </c>
      <c r="E92" s="168"/>
      <c r="F92" s="36"/>
      <c r="G92" s="34" t="s">
        <v>151</v>
      </c>
      <c r="H92" s="37" t="s">
        <v>203</v>
      </c>
      <c r="I92" s="38"/>
      <c r="J92" s="38"/>
      <c r="K92" s="38"/>
      <c r="L92" s="38"/>
      <c r="M92" s="38"/>
      <c r="N92" s="38"/>
      <c r="O92" s="39"/>
      <c r="P92" s="29"/>
    </row>
    <row r="93" spans="2:16" ht="15">
      <c r="B93" s="29"/>
      <c r="C93" s="40" t="s">
        <v>153</v>
      </c>
      <c r="D93" s="169" t="s">
        <v>204</v>
      </c>
      <c r="E93" s="170"/>
      <c r="F93" s="42"/>
      <c r="G93" s="43" t="s">
        <v>155</v>
      </c>
      <c r="H93" s="182" t="s">
        <v>205</v>
      </c>
      <c r="I93" s="183"/>
      <c r="J93" s="183"/>
      <c r="K93" s="183"/>
      <c r="L93" s="183"/>
      <c r="M93" s="183"/>
      <c r="N93" s="183"/>
      <c r="O93" s="184"/>
      <c r="P93" s="29"/>
    </row>
    <row r="94" spans="2:16" ht="15">
      <c r="B94" s="29"/>
      <c r="C94" s="47" t="s">
        <v>157</v>
      </c>
      <c r="D94" s="169" t="s">
        <v>206</v>
      </c>
      <c r="E94" s="170"/>
      <c r="F94" s="42"/>
      <c r="G94" s="48" t="s">
        <v>159</v>
      </c>
      <c r="H94" s="169" t="s">
        <v>207</v>
      </c>
      <c r="I94" s="185"/>
      <c r="J94" s="185"/>
      <c r="K94" s="185"/>
      <c r="L94" s="185"/>
      <c r="M94" s="185"/>
      <c r="N94" s="185"/>
      <c r="O94" s="186"/>
      <c r="P94" s="29"/>
    </row>
    <row r="95" spans="2:16" ht="15">
      <c r="B95" s="90"/>
      <c r="C95" s="51" t="s">
        <v>161</v>
      </c>
      <c r="D95" s="52"/>
      <c r="E95" s="53"/>
      <c r="F95" s="54"/>
      <c r="G95" s="51" t="s">
        <v>161</v>
      </c>
      <c r="H95" s="52"/>
      <c r="I95" s="55"/>
      <c r="J95" s="55"/>
      <c r="K95" s="55"/>
      <c r="L95" s="55"/>
      <c r="M95" s="55"/>
      <c r="N95" s="55"/>
      <c r="O95" s="55"/>
      <c r="P95" s="33"/>
    </row>
    <row r="96" spans="2:16" ht="15">
      <c r="B96" s="29"/>
      <c r="C96" s="56"/>
      <c r="D96" s="169" t="s">
        <v>204</v>
      </c>
      <c r="E96" s="170"/>
      <c r="F96" s="42"/>
      <c r="G96" s="57"/>
      <c r="H96" s="182" t="s">
        <v>205</v>
      </c>
      <c r="I96" s="183"/>
      <c r="J96" s="183"/>
      <c r="K96" s="183"/>
      <c r="L96" s="183"/>
      <c r="M96" s="183"/>
      <c r="N96" s="183"/>
      <c r="O96" s="184"/>
      <c r="P96" s="29"/>
    </row>
    <row r="97" spans="2:16" ht="15">
      <c r="B97" s="29"/>
      <c r="C97" s="58"/>
      <c r="D97" s="169" t="s">
        <v>206</v>
      </c>
      <c r="E97" s="170"/>
      <c r="F97" s="42"/>
      <c r="G97" s="59"/>
      <c r="H97" s="169" t="s">
        <v>207</v>
      </c>
      <c r="I97" s="185"/>
      <c r="J97" s="185"/>
      <c r="K97" s="185"/>
      <c r="L97" s="185"/>
      <c r="M97" s="185"/>
      <c r="N97" s="185"/>
      <c r="O97" s="186"/>
      <c r="P97" s="29"/>
    </row>
    <row r="98" spans="2:16" ht="15">
      <c r="B98" s="90"/>
      <c r="C98" s="25"/>
      <c r="D98" s="25"/>
      <c r="E98" s="25"/>
      <c r="F98" s="25"/>
      <c r="G98" s="32" t="s">
        <v>162</v>
      </c>
      <c r="H98" s="32"/>
      <c r="I98" s="32"/>
      <c r="J98" s="32"/>
      <c r="K98" s="25"/>
      <c r="L98" s="25"/>
      <c r="M98" s="25"/>
      <c r="N98" s="60"/>
      <c r="O98" s="23"/>
      <c r="P98" s="33"/>
    </row>
    <row r="99" spans="2:16" ht="15">
      <c r="B99" s="90"/>
      <c r="C99" s="30" t="s">
        <v>163</v>
      </c>
      <c r="D99" s="25"/>
      <c r="E99" s="25"/>
      <c r="F99" s="25"/>
      <c r="G99" s="61" t="s">
        <v>164</v>
      </c>
      <c r="H99" s="61" t="s">
        <v>165</v>
      </c>
      <c r="I99" s="61" t="s">
        <v>166</v>
      </c>
      <c r="J99" s="61" t="s">
        <v>167</v>
      </c>
      <c r="K99" s="61" t="s">
        <v>168</v>
      </c>
      <c r="L99" s="177" t="s">
        <v>169</v>
      </c>
      <c r="M99" s="178"/>
      <c r="N99" s="61" t="s">
        <v>170</v>
      </c>
      <c r="O99" s="62" t="s">
        <v>171</v>
      </c>
      <c r="P99" s="29"/>
    </row>
    <row r="100" spans="2:16" ht="15">
      <c r="B100" s="29"/>
      <c r="C100" s="63" t="s">
        <v>172</v>
      </c>
      <c r="D100" s="64" t="str">
        <f>IF(D93&gt;"",D93,"")</f>
        <v>GUANG Shi</v>
      </c>
      <c r="E100" s="64" t="str">
        <f>IF(H93&gt;"",H93,"")</f>
        <v>MCBEATH David</v>
      </c>
      <c r="F100" s="64">
        <f>IF(F93&gt;"",F93&amp;" - "&amp;J93,"")</f>
      </c>
      <c r="G100" s="65">
        <v>-2</v>
      </c>
      <c r="H100" s="65">
        <v>-7</v>
      </c>
      <c r="I100" s="66">
        <v>8</v>
      </c>
      <c r="J100" s="65">
        <v>-9</v>
      </c>
      <c r="K100" s="65"/>
      <c r="L100" s="67">
        <f>IF(ISBLANK(G100),"",COUNTIF(G100:K100,"&gt;=0"))</f>
        <v>1</v>
      </c>
      <c r="M100" s="68">
        <f>IF(ISBLANK(G100),"",(IF(LEFT(G100,1)="-",1,0)+IF(LEFT(H100,1)="-",1,0)+IF(LEFT(I100,1)="-",1,0)+IF(LEFT(J100,1)="-",1,0)+IF(LEFT(K100,1)="-",1,0)))</f>
        <v>3</v>
      </c>
      <c r="N100" s="69">
        <f aca="true" t="shared" si="4" ref="N100:O104">IF(L100=3,1,"")</f>
      </c>
      <c r="O100" s="70">
        <f t="shared" si="4"/>
        <v>1</v>
      </c>
      <c r="P100" s="29"/>
    </row>
    <row r="101" spans="2:16" ht="15">
      <c r="B101" s="29"/>
      <c r="C101" s="63" t="s">
        <v>173</v>
      </c>
      <c r="D101" s="64" t="str">
        <f>IF(D94&gt;"",D94,"")</f>
        <v>DIXON Xavier</v>
      </c>
      <c r="E101" s="64" t="str">
        <f>IF(H94&gt;"",H94,"")</f>
        <v>O´DRISCOLL Michael</v>
      </c>
      <c r="F101" s="64">
        <f>IF(F94&gt;"",F94&amp;" - "&amp;J94,"")</f>
      </c>
      <c r="G101" s="65">
        <v>-5</v>
      </c>
      <c r="H101" s="65">
        <v>10</v>
      </c>
      <c r="I101" s="65">
        <v>-7</v>
      </c>
      <c r="J101" s="65">
        <v>-3</v>
      </c>
      <c r="K101" s="65"/>
      <c r="L101" s="67">
        <f>IF(ISBLANK(G101),"",COUNTIF(G101:K101,"&gt;=0"))</f>
        <v>1</v>
      </c>
      <c r="M101" s="68">
        <f>IF(ISBLANK(G101),"",(IF(LEFT(G101,1)="-",1,0)+IF(LEFT(H101,1)="-",1,0)+IF(LEFT(I101,1)="-",1,0)+IF(LEFT(J101,1)="-",1,0)+IF(LEFT(K101,1)="-",1,0)))</f>
        <v>3</v>
      </c>
      <c r="N101" s="69">
        <f t="shared" si="4"/>
      </c>
      <c r="O101" s="70">
        <f t="shared" si="4"/>
        <v>1</v>
      </c>
      <c r="P101" s="29"/>
    </row>
    <row r="102" spans="2:16" ht="15">
      <c r="B102" s="29"/>
      <c r="C102" s="71" t="s">
        <v>174</v>
      </c>
      <c r="D102" s="64" t="str">
        <f>IF(D96&gt;"",D96&amp;" / "&amp;D97,"")</f>
        <v>GUANG Shi / DIXON Xavier</v>
      </c>
      <c r="E102" s="64" t="str">
        <f>IF(H96&gt;"",H96&amp;" / "&amp;H97,"")</f>
        <v>MCBEATH David / O´DRISCOLL Michael</v>
      </c>
      <c r="F102" s="72"/>
      <c r="G102" s="73">
        <v>-7</v>
      </c>
      <c r="H102" s="65">
        <v>-7</v>
      </c>
      <c r="I102" s="65">
        <v>-5</v>
      </c>
      <c r="J102" s="74"/>
      <c r="K102" s="74"/>
      <c r="L102" s="67">
        <f>IF(ISBLANK(G102),"",COUNTIF(G102:K102,"&gt;=0"))</f>
        <v>0</v>
      </c>
      <c r="M102" s="68">
        <f>IF(ISBLANK(G102),"",(IF(LEFT(G102,1)="-",1,0)+IF(LEFT(H102,1)="-",1,0)+IF(LEFT(I102,1)="-",1,0)+IF(LEFT(J102,1)="-",1,0)+IF(LEFT(K102,1)="-",1,0)))</f>
        <v>3</v>
      </c>
      <c r="N102" s="69">
        <f t="shared" si="4"/>
      </c>
      <c r="O102" s="70">
        <f t="shared" si="4"/>
        <v>1</v>
      </c>
      <c r="P102" s="29"/>
    </row>
    <row r="103" spans="2:16" ht="15">
      <c r="B103" s="29"/>
      <c r="C103" s="63" t="s">
        <v>175</v>
      </c>
      <c r="D103" s="64" t="str">
        <f>IF(D93&gt;"",D93,"")</f>
        <v>GUANG Shi</v>
      </c>
      <c r="E103" s="64" t="str">
        <f>IF(H94&gt;"",H94,"")</f>
        <v>O´DRISCOLL Michael</v>
      </c>
      <c r="F103" s="75"/>
      <c r="G103" s="76"/>
      <c r="H103" s="77"/>
      <c r="I103" s="74"/>
      <c r="J103" s="65"/>
      <c r="K103" s="65"/>
      <c r="L103" s="67">
        <f>IF(ISBLANK(G103),"",COUNTIF(G103:K103,"&gt;=0"))</f>
      </c>
      <c r="M103" s="68">
        <f>IF(ISBLANK(G103),"",(IF(LEFT(G103,1)="-",1,0)+IF(LEFT(H103,1)="-",1,0)+IF(LEFT(I103,1)="-",1,0)+IF(LEFT(J103,1)="-",1,0)+IF(LEFT(K103,1)="-",1,0)))</f>
      </c>
      <c r="N103" s="69">
        <f t="shared" si="4"/>
      </c>
      <c r="O103" s="70">
        <f t="shared" si="4"/>
      </c>
      <c r="P103" s="29"/>
    </row>
    <row r="104" spans="2:16" ht="15.75" thickBot="1">
      <c r="B104" s="29"/>
      <c r="C104" s="63" t="s">
        <v>176</v>
      </c>
      <c r="D104" s="64" t="str">
        <f>IF(D94&gt;"",D94,"")</f>
        <v>DIXON Xavier</v>
      </c>
      <c r="E104" s="64" t="str">
        <f>IF(H93&gt;"",H93,"")</f>
        <v>MCBEATH David</v>
      </c>
      <c r="F104" s="75"/>
      <c r="G104" s="73"/>
      <c r="H104" s="65"/>
      <c r="I104" s="65"/>
      <c r="J104" s="65"/>
      <c r="K104" s="65"/>
      <c r="L104" s="67">
        <f>IF(ISBLANK(G104),"",COUNTIF(G104:K104,"&gt;=0"))</f>
      </c>
      <c r="M104" s="68">
        <f>IF(ISBLANK(G104),"",(IF(LEFT(G104,1)="-",1,0)+IF(LEFT(H104,1)="-",1,0)+IF(LEFT(I104,1)="-",1,0)+IF(LEFT(J104,1)="-",1,0)+IF(LEFT(K104,1)="-",1,0)))</f>
      </c>
      <c r="N104" s="69">
        <f t="shared" si="4"/>
      </c>
      <c r="O104" s="70">
        <f t="shared" si="4"/>
      </c>
      <c r="P104" s="29"/>
    </row>
    <row r="105" spans="2:16" ht="15.75" thickBot="1">
      <c r="B105" s="90"/>
      <c r="C105" s="25"/>
      <c r="D105" s="25"/>
      <c r="E105" s="25"/>
      <c r="F105" s="25"/>
      <c r="G105" s="25"/>
      <c r="H105" s="25"/>
      <c r="I105" s="25"/>
      <c r="J105" s="78" t="s">
        <v>177</v>
      </c>
      <c r="K105" s="79"/>
      <c r="L105" s="80">
        <f>IF(ISBLANK(D93),"",SUM(L100:L104))</f>
        <v>2</v>
      </c>
      <c r="M105" s="81">
        <f>IF(ISBLANK(H93),"",SUM(M100:M104))</f>
        <v>9</v>
      </c>
      <c r="N105" s="82">
        <f>IF(ISBLANK(G100),"",SUM(N100:N104))</f>
        <v>0</v>
      </c>
      <c r="O105" s="83">
        <f>IF(ISBLANK(G100),"",SUM(O100:O104))</f>
        <v>3</v>
      </c>
      <c r="P105" s="29"/>
    </row>
    <row r="106" spans="2:16" ht="15">
      <c r="B106" s="90"/>
      <c r="C106" s="25" t="s">
        <v>178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3"/>
    </row>
    <row r="107" spans="2:16" ht="15">
      <c r="B107" s="90"/>
      <c r="C107" s="84"/>
      <c r="D107" s="25" t="s">
        <v>179</v>
      </c>
      <c r="E107" s="25" t="s">
        <v>180</v>
      </c>
      <c r="F107" s="23"/>
      <c r="G107" s="25"/>
      <c r="H107" s="25" t="s">
        <v>181</v>
      </c>
      <c r="I107" s="23"/>
      <c r="J107" s="25"/>
      <c r="K107" s="23" t="s">
        <v>182</v>
      </c>
      <c r="L107" s="23"/>
      <c r="M107" s="25"/>
      <c r="N107" s="25"/>
      <c r="O107" s="25"/>
      <c r="P107" s="33"/>
    </row>
    <row r="108" spans="2:16" ht="15.75" thickBot="1">
      <c r="B108" s="90"/>
      <c r="C108" s="85"/>
      <c r="D108" s="86" t="str">
        <f>D92</f>
        <v>Aus/Sco</v>
      </c>
      <c r="E108" s="25" t="str">
        <f>H92</f>
        <v>Eng</v>
      </c>
      <c r="F108" s="25"/>
      <c r="G108" s="25"/>
      <c r="H108" s="25"/>
      <c r="I108" s="25"/>
      <c r="J108" s="25"/>
      <c r="K108" s="179" t="str">
        <f>IF(N105=3,D92,IF(O105=3,H92,IF(N105=5,IF(O105=5,"tasan",""),"")))</f>
        <v>Eng</v>
      </c>
      <c r="L108" s="180"/>
      <c r="M108" s="180"/>
      <c r="N108" s="180"/>
      <c r="O108" s="181"/>
      <c r="P108" s="29"/>
    </row>
    <row r="109" spans="2:16" ht="15">
      <c r="B109" s="92"/>
      <c r="C109" s="87"/>
      <c r="D109" s="87"/>
      <c r="E109" s="87"/>
      <c r="F109" s="87"/>
      <c r="G109" s="87"/>
      <c r="H109" s="87"/>
      <c r="I109" s="87"/>
      <c r="J109" s="87"/>
      <c r="K109" s="88"/>
      <c r="L109" s="88"/>
      <c r="M109" s="88"/>
      <c r="N109" s="88"/>
      <c r="O109" s="88"/>
      <c r="P109" s="89"/>
    </row>
    <row r="111" spans="2:16" ht="15">
      <c r="B111" s="90"/>
      <c r="C111" s="23"/>
      <c r="D111" s="24" t="s">
        <v>146</v>
      </c>
      <c r="E111" s="25"/>
      <c r="F111" s="25"/>
      <c r="G111" s="23"/>
      <c r="H111" s="26" t="s">
        <v>147</v>
      </c>
      <c r="I111" s="27"/>
      <c r="J111" s="28"/>
      <c r="K111" s="163">
        <v>42341</v>
      </c>
      <c r="L111" s="164"/>
      <c r="M111" s="164"/>
      <c r="N111" s="164"/>
      <c r="O111" s="165"/>
      <c r="P111" s="29"/>
    </row>
    <row r="112" spans="2:16" ht="15">
      <c r="B112" s="90"/>
      <c r="C112" s="30"/>
      <c r="D112" s="30" t="s">
        <v>148</v>
      </c>
      <c r="E112" s="25"/>
      <c r="F112" s="25"/>
      <c r="G112" s="23"/>
      <c r="H112" s="26" t="s">
        <v>149</v>
      </c>
      <c r="I112" s="27"/>
      <c r="J112" s="28"/>
      <c r="K112" s="166" t="s">
        <v>150</v>
      </c>
      <c r="L112" s="164"/>
      <c r="M112" s="164"/>
      <c r="N112" s="164"/>
      <c r="O112" s="165"/>
      <c r="P112" s="29"/>
    </row>
    <row r="113" spans="2:16" ht="15">
      <c r="B113" s="90"/>
      <c r="C113" s="23"/>
      <c r="D113" s="31"/>
      <c r="E113" s="25"/>
      <c r="F113" s="25"/>
      <c r="G113" s="25"/>
      <c r="H113" s="32"/>
      <c r="I113" s="25"/>
      <c r="J113" s="25"/>
      <c r="K113" s="25"/>
      <c r="L113" s="25"/>
      <c r="M113" s="25"/>
      <c r="N113" s="25"/>
      <c r="O113" s="25"/>
      <c r="P113" s="33"/>
    </row>
    <row r="114" spans="2:16" ht="15">
      <c r="B114" s="29"/>
      <c r="C114" s="34" t="s">
        <v>151</v>
      </c>
      <c r="D114" s="167" t="s">
        <v>208</v>
      </c>
      <c r="E114" s="168"/>
      <c r="F114" s="36"/>
      <c r="G114" s="34" t="s">
        <v>151</v>
      </c>
      <c r="H114" s="37" t="s">
        <v>209</v>
      </c>
      <c r="I114" s="38"/>
      <c r="J114" s="38"/>
      <c r="K114" s="38"/>
      <c r="L114" s="38"/>
      <c r="M114" s="38"/>
      <c r="N114" s="38"/>
      <c r="O114" s="39"/>
      <c r="P114" s="29"/>
    </row>
    <row r="115" spans="2:16" ht="15">
      <c r="B115" s="29"/>
      <c r="C115" s="40" t="s">
        <v>153</v>
      </c>
      <c r="D115" s="169" t="s">
        <v>210</v>
      </c>
      <c r="E115" s="170"/>
      <c r="F115" s="42"/>
      <c r="G115" s="43" t="s">
        <v>155</v>
      </c>
      <c r="H115" s="182" t="s">
        <v>211</v>
      </c>
      <c r="I115" s="183"/>
      <c r="J115" s="183"/>
      <c r="K115" s="183"/>
      <c r="L115" s="183"/>
      <c r="M115" s="183"/>
      <c r="N115" s="183"/>
      <c r="O115" s="184"/>
      <c r="P115" s="29"/>
    </row>
    <row r="116" spans="2:16" ht="15">
      <c r="B116" s="29"/>
      <c r="C116" s="47" t="s">
        <v>157</v>
      </c>
      <c r="D116" s="169" t="s">
        <v>212</v>
      </c>
      <c r="E116" s="170"/>
      <c r="F116" s="42"/>
      <c r="G116" s="48" t="s">
        <v>159</v>
      </c>
      <c r="H116" s="169" t="s">
        <v>213</v>
      </c>
      <c r="I116" s="185"/>
      <c r="J116" s="185"/>
      <c r="K116" s="185"/>
      <c r="L116" s="185"/>
      <c r="M116" s="185"/>
      <c r="N116" s="185"/>
      <c r="O116" s="186"/>
      <c r="P116" s="29"/>
    </row>
    <row r="117" spans="2:16" ht="15">
      <c r="B117" s="90"/>
      <c r="C117" s="51" t="s">
        <v>161</v>
      </c>
      <c r="D117" s="52"/>
      <c r="E117" s="53"/>
      <c r="F117" s="54"/>
      <c r="G117" s="51" t="s">
        <v>161</v>
      </c>
      <c r="H117" s="52"/>
      <c r="I117" s="55"/>
      <c r="J117" s="55"/>
      <c r="K117" s="55"/>
      <c r="L117" s="55"/>
      <c r="M117" s="55"/>
      <c r="N117" s="55"/>
      <c r="O117" s="55"/>
      <c r="P117" s="33"/>
    </row>
    <row r="118" spans="2:16" ht="15">
      <c r="B118" s="29"/>
      <c r="C118" s="56"/>
      <c r="D118" s="169" t="s">
        <v>210</v>
      </c>
      <c r="E118" s="170"/>
      <c r="F118" s="42"/>
      <c r="G118" s="57"/>
      <c r="H118" s="182"/>
      <c r="I118" s="183"/>
      <c r="J118" s="183"/>
      <c r="K118" s="183"/>
      <c r="L118" s="183"/>
      <c r="M118" s="183"/>
      <c r="N118" s="183"/>
      <c r="O118" s="184"/>
      <c r="P118" s="29"/>
    </row>
    <row r="119" spans="2:16" ht="15">
      <c r="B119" s="29"/>
      <c r="C119" s="58"/>
      <c r="D119" s="169" t="s">
        <v>212</v>
      </c>
      <c r="E119" s="170"/>
      <c r="F119" s="42"/>
      <c r="G119" s="59"/>
      <c r="H119" s="169"/>
      <c r="I119" s="185"/>
      <c r="J119" s="185"/>
      <c r="K119" s="185"/>
      <c r="L119" s="185"/>
      <c r="M119" s="185"/>
      <c r="N119" s="185"/>
      <c r="O119" s="186"/>
      <c r="P119" s="29"/>
    </row>
    <row r="120" spans="2:16" ht="15">
      <c r="B120" s="90"/>
      <c r="C120" s="25"/>
      <c r="D120" s="25"/>
      <c r="E120" s="25"/>
      <c r="F120" s="25"/>
      <c r="G120" s="32" t="s">
        <v>162</v>
      </c>
      <c r="H120" s="32"/>
      <c r="I120" s="32"/>
      <c r="J120" s="32"/>
      <c r="K120" s="25"/>
      <c r="L120" s="25"/>
      <c r="M120" s="25"/>
      <c r="N120" s="60"/>
      <c r="O120" s="23"/>
      <c r="P120" s="33"/>
    </row>
    <row r="121" spans="2:16" ht="15">
      <c r="B121" s="90"/>
      <c r="C121" s="30" t="s">
        <v>163</v>
      </c>
      <c r="D121" s="25"/>
      <c r="E121" s="25"/>
      <c r="F121" s="25"/>
      <c r="G121" s="61" t="s">
        <v>164</v>
      </c>
      <c r="H121" s="61" t="s">
        <v>165</v>
      </c>
      <c r="I121" s="61" t="s">
        <v>166</v>
      </c>
      <c r="J121" s="61" t="s">
        <v>167</v>
      </c>
      <c r="K121" s="61" t="s">
        <v>168</v>
      </c>
      <c r="L121" s="177" t="s">
        <v>169</v>
      </c>
      <c r="M121" s="178"/>
      <c r="N121" s="61" t="s">
        <v>170</v>
      </c>
      <c r="O121" s="62" t="s">
        <v>171</v>
      </c>
      <c r="P121" s="29"/>
    </row>
    <row r="122" spans="2:16" ht="15">
      <c r="B122" s="29"/>
      <c r="C122" s="63" t="s">
        <v>172</v>
      </c>
      <c r="D122" s="64" t="str">
        <f>IF(D115&gt;"",D115,"")</f>
        <v>ABUSEV Artur</v>
      </c>
      <c r="E122" s="64" t="str">
        <f>IF(H115&gt;"",H115,"")</f>
        <v>TRAN Theodore</v>
      </c>
      <c r="F122" s="64">
        <f>IF(F115&gt;"",F115&amp;" - "&amp;J115,"")</f>
      </c>
      <c r="G122" s="65">
        <v>6</v>
      </c>
      <c r="H122" s="65">
        <v>-6</v>
      </c>
      <c r="I122" s="66">
        <v>4</v>
      </c>
      <c r="J122" s="65">
        <v>7</v>
      </c>
      <c r="K122" s="65"/>
      <c r="L122" s="67">
        <f>IF(ISBLANK(G122),"",COUNTIF(G122:K122,"&gt;=0"))</f>
        <v>3</v>
      </c>
      <c r="M122" s="68">
        <f>IF(ISBLANK(G122),"",(IF(LEFT(G122,1)="-",1,0)+IF(LEFT(H122,1)="-",1,0)+IF(LEFT(I122,1)="-",1,0)+IF(LEFT(J122,1)="-",1,0)+IF(LEFT(K122,1)="-",1,0)))</f>
        <v>1</v>
      </c>
      <c r="N122" s="69">
        <f aca="true" t="shared" si="5" ref="N122:O126">IF(L122=3,1,"")</f>
        <v>1</v>
      </c>
      <c r="O122" s="70">
        <f t="shared" si="5"/>
      </c>
      <c r="P122" s="29"/>
    </row>
    <row r="123" spans="2:16" ht="15">
      <c r="B123" s="29"/>
      <c r="C123" s="63" t="s">
        <v>173</v>
      </c>
      <c r="D123" s="64" t="str">
        <f>IF(D116&gt;"",D116,"")</f>
        <v>KATSMAN Lev</v>
      </c>
      <c r="E123" s="64" t="str">
        <f>IF(H116&gt;"",H116,"")</f>
        <v>MOAVRO Sebastian</v>
      </c>
      <c r="F123" s="64">
        <f>IF(F116&gt;"",F116&amp;" - "&amp;J116,"")</f>
      </c>
      <c r="G123" s="65">
        <v>-9</v>
      </c>
      <c r="H123" s="65">
        <v>5</v>
      </c>
      <c r="I123" s="65">
        <v>5</v>
      </c>
      <c r="J123" s="65">
        <v>-10</v>
      </c>
      <c r="K123" s="65">
        <v>8</v>
      </c>
      <c r="L123" s="67">
        <f>IF(ISBLANK(G123),"",COUNTIF(G123:K123,"&gt;=0"))</f>
        <v>3</v>
      </c>
      <c r="M123" s="68">
        <f>IF(ISBLANK(G123),"",(IF(LEFT(G123,1)="-",1,0)+IF(LEFT(H123,1)="-",1,0)+IF(LEFT(I123,1)="-",1,0)+IF(LEFT(J123,1)="-",1,0)+IF(LEFT(K123,1)="-",1,0)))</f>
        <v>2</v>
      </c>
      <c r="N123" s="69">
        <f t="shared" si="5"/>
        <v>1</v>
      </c>
      <c r="O123" s="70">
        <f t="shared" si="5"/>
      </c>
      <c r="P123" s="29"/>
    </row>
    <row r="124" spans="2:16" ht="15">
      <c r="B124" s="29"/>
      <c r="C124" s="71" t="s">
        <v>174</v>
      </c>
      <c r="D124" s="64" t="str">
        <f>IF(D118&gt;"",D118&amp;" / "&amp;D119,"")</f>
        <v>ABUSEV Artur / KATSMAN Lev</v>
      </c>
      <c r="E124" s="64">
        <f>IF(H118&gt;"",H118&amp;" / "&amp;H119,"")</f>
      </c>
      <c r="F124" s="72"/>
      <c r="G124" s="73">
        <v>-8</v>
      </c>
      <c r="H124" s="65">
        <v>9</v>
      </c>
      <c r="I124" s="65">
        <v>-8</v>
      </c>
      <c r="J124" s="74">
        <v>-6</v>
      </c>
      <c r="K124" s="74"/>
      <c r="L124" s="67">
        <f>IF(ISBLANK(G124),"",COUNTIF(G124:K124,"&gt;=0"))</f>
        <v>1</v>
      </c>
      <c r="M124" s="68">
        <f>IF(ISBLANK(G124),"",(IF(LEFT(G124,1)="-",1,0)+IF(LEFT(H124,1)="-",1,0)+IF(LEFT(I124,1)="-",1,0)+IF(LEFT(J124,1)="-",1,0)+IF(LEFT(K124,1)="-",1,0)))</f>
        <v>3</v>
      </c>
      <c r="N124" s="69">
        <f t="shared" si="5"/>
      </c>
      <c r="O124" s="70">
        <f t="shared" si="5"/>
        <v>1</v>
      </c>
      <c r="P124" s="29"/>
    </row>
    <row r="125" spans="2:16" ht="15">
      <c r="B125" s="29"/>
      <c r="C125" s="63" t="s">
        <v>175</v>
      </c>
      <c r="D125" s="64" t="str">
        <f>IF(D115&gt;"",D115,"")</f>
        <v>ABUSEV Artur</v>
      </c>
      <c r="E125" s="64" t="str">
        <f>IF(H116&gt;"",H116,"")</f>
        <v>MOAVRO Sebastian</v>
      </c>
      <c r="F125" s="75"/>
      <c r="G125" s="76">
        <v>-5</v>
      </c>
      <c r="H125" s="77">
        <v>-9</v>
      </c>
      <c r="I125" s="74">
        <v>8</v>
      </c>
      <c r="J125" s="65">
        <v>3</v>
      </c>
      <c r="K125" s="65">
        <v>9</v>
      </c>
      <c r="L125" s="67">
        <f>IF(ISBLANK(G125),"",COUNTIF(G125:K125,"&gt;=0"))</f>
        <v>3</v>
      </c>
      <c r="M125" s="68">
        <f>IF(ISBLANK(G125),"",(IF(LEFT(G125,1)="-",1,0)+IF(LEFT(H125,1)="-",1,0)+IF(LEFT(I125,1)="-",1,0)+IF(LEFT(J125,1)="-",1,0)+IF(LEFT(K125,1)="-",1,0)))</f>
        <v>2</v>
      </c>
      <c r="N125" s="69">
        <f t="shared" si="5"/>
        <v>1</v>
      </c>
      <c r="O125" s="70">
        <f t="shared" si="5"/>
      </c>
      <c r="P125" s="29"/>
    </row>
    <row r="126" spans="2:16" ht="15.75" thickBot="1">
      <c r="B126" s="29"/>
      <c r="C126" s="63" t="s">
        <v>176</v>
      </c>
      <c r="D126" s="64" t="str">
        <f>IF(D116&gt;"",D116,"")</f>
        <v>KATSMAN Lev</v>
      </c>
      <c r="E126" s="64" t="str">
        <f>IF(H115&gt;"",H115,"")</f>
        <v>TRAN Theodore</v>
      </c>
      <c r="F126" s="75"/>
      <c r="G126" s="73"/>
      <c r="H126" s="65"/>
      <c r="I126" s="65"/>
      <c r="J126" s="65"/>
      <c r="K126" s="65"/>
      <c r="L126" s="67">
        <f>IF(ISBLANK(G126),"",COUNTIF(G126:K126,"&gt;=0"))</f>
      </c>
      <c r="M126" s="68">
        <f>IF(ISBLANK(G126),"",(IF(LEFT(G126,1)="-",1,0)+IF(LEFT(H126,1)="-",1,0)+IF(LEFT(I126,1)="-",1,0)+IF(LEFT(J126,1)="-",1,0)+IF(LEFT(K126,1)="-",1,0)))</f>
      </c>
      <c r="N126" s="69">
        <f t="shared" si="5"/>
      </c>
      <c r="O126" s="70">
        <f t="shared" si="5"/>
      </c>
      <c r="P126" s="29"/>
    </row>
    <row r="127" spans="2:16" ht="15.75" thickBot="1">
      <c r="B127" s="90"/>
      <c r="C127" s="25"/>
      <c r="D127" s="25"/>
      <c r="E127" s="25"/>
      <c r="F127" s="25"/>
      <c r="G127" s="25"/>
      <c r="H127" s="25"/>
      <c r="I127" s="25"/>
      <c r="J127" s="78" t="s">
        <v>177</v>
      </c>
      <c r="K127" s="79"/>
      <c r="L127" s="80">
        <f>IF(ISBLANK(D115),"",SUM(L122:L126))</f>
        <v>10</v>
      </c>
      <c r="M127" s="81">
        <f>IF(ISBLANK(H115),"",SUM(M122:M126))</f>
        <v>8</v>
      </c>
      <c r="N127" s="82">
        <f>IF(ISBLANK(G122),"",SUM(N122:N126))</f>
        <v>3</v>
      </c>
      <c r="O127" s="83">
        <f>IF(ISBLANK(G122),"",SUM(O122:O126))</f>
        <v>1</v>
      </c>
      <c r="P127" s="29"/>
    </row>
    <row r="128" spans="2:16" ht="15">
      <c r="B128" s="90"/>
      <c r="C128" s="25" t="s">
        <v>178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33"/>
    </row>
    <row r="129" spans="2:16" ht="15">
      <c r="B129" s="90"/>
      <c r="C129" s="84"/>
      <c r="D129" s="25" t="s">
        <v>179</v>
      </c>
      <c r="E129" s="25" t="s">
        <v>180</v>
      </c>
      <c r="F129" s="23"/>
      <c r="G129" s="25"/>
      <c r="H129" s="25" t="s">
        <v>181</v>
      </c>
      <c r="I129" s="23"/>
      <c r="J129" s="25"/>
      <c r="K129" s="23" t="s">
        <v>182</v>
      </c>
      <c r="L129" s="23"/>
      <c r="M129" s="25"/>
      <c r="N129" s="25"/>
      <c r="O129" s="25"/>
      <c r="P129" s="33"/>
    </row>
    <row r="130" spans="2:16" ht="15.75" thickBot="1">
      <c r="B130" s="90"/>
      <c r="C130" s="85"/>
      <c r="D130" s="86" t="str">
        <f>D114</f>
        <v>Rus3</v>
      </c>
      <c r="E130" s="25" t="str">
        <f>H114</f>
        <v>Arg/USA</v>
      </c>
      <c r="F130" s="25"/>
      <c r="G130" s="25"/>
      <c r="H130" s="25"/>
      <c r="I130" s="25"/>
      <c r="J130" s="25"/>
      <c r="K130" s="179" t="str">
        <f>IF(N127=3,D114,IF(O127=3,H114,IF(N127=5,IF(O127=5,"tasan",""),"")))</f>
        <v>Rus3</v>
      </c>
      <c r="L130" s="180"/>
      <c r="M130" s="180"/>
      <c r="N130" s="180"/>
      <c r="O130" s="181"/>
      <c r="P130" s="29"/>
    </row>
    <row r="131" spans="2:16" ht="15">
      <c r="B131" s="92"/>
      <c r="C131" s="87"/>
      <c r="D131" s="87"/>
      <c r="E131" s="87"/>
      <c r="F131" s="87"/>
      <c r="G131" s="87"/>
      <c r="H131" s="87"/>
      <c r="I131" s="87"/>
      <c r="J131" s="87"/>
      <c r="K131" s="88"/>
      <c r="L131" s="88"/>
      <c r="M131" s="88"/>
      <c r="N131" s="88"/>
      <c r="O131" s="88"/>
      <c r="P131" s="89"/>
    </row>
    <row r="133" spans="2:16" ht="15">
      <c r="B133" s="90"/>
      <c r="C133" s="23"/>
      <c r="D133" s="24" t="s">
        <v>146</v>
      </c>
      <c r="E133" s="25"/>
      <c r="F133" s="25"/>
      <c r="G133" s="23"/>
      <c r="H133" s="26" t="s">
        <v>147</v>
      </c>
      <c r="I133" s="27"/>
      <c r="J133" s="28"/>
      <c r="K133" s="163">
        <v>42341</v>
      </c>
      <c r="L133" s="164"/>
      <c r="M133" s="164"/>
      <c r="N133" s="164"/>
      <c r="O133" s="165"/>
      <c r="P133" s="29"/>
    </row>
    <row r="134" spans="2:16" ht="15">
      <c r="B134" s="90"/>
      <c r="C134" s="30"/>
      <c r="D134" s="30" t="s">
        <v>148</v>
      </c>
      <c r="E134" s="25"/>
      <c r="F134" s="25"/>
      <c r="G134" s="23"/>
      <c r="H134" s="26" t="s">
        <v>149</v>
      </c>
      <c r="I134" s="27"/>
      <c r="J134" s="28"/>
      <c r="K134" s="166" t="s">
        <v>150</v>
      </c>
      <c r="L134" s="164"/>
      <c r="M134" s="164"/>
      <c r="N134" s="164"/>
      <c r="O134" s="165"/>
      <c r="P134" s="29"/>
    </row>
    <row r="135" spans="2:16" ht="15">
      <c r="B135" s="90"/>
      <c r="C135" s="23"/>
      <c r="D135" s="31"/>
      <c r="E135" s="25"/>
      <c r="F135" s="25"/>
      <c r="G135" s="25"/>
      <c r="H135" s="32"/>
      <c r="I135" s="25"/>
      <c r="J135" s="25"/>
      <c r="K135" s="25"/>
      <c r="L135" s="25"/>
      <c r="M135" s="25"/>
      <c r="N135" s="25"/>
      <c r="O135" s="25"/>
      <c r="P135" s="33"/>
    </row>
    <row r="136" spans="2:16" ht="15">
      <c r="B136" s="29"/>
      <c r="C136" s="34" t="s">
        <v>151</v>
      </c>
      <c r="D136" s="167" t="s">
        <v>214</v>
      </c>
      <c r="E136" s="168"/>
      <c r="F136" s="36"/>
      <c r="G136" s="34" t="s">
        <v>151</v>
      </c>
      <c r="H136" s="37" t="s">
        <v>215</v>
      </c>
      <c r="I136" s="38"/>
      <c r="J136" s="38"/>
      <c r="K136" s="38"/>
      <c r="L136" s="38"/>
      <c r="M136" s="38"/>
      <c r="N136" s="38"/>
      <c r="O136" s="39"/>
      <c r="P136" s="29"/>
    </row>
    <row r="137" spans="2:16" ht="15">
      <c r="B137" s="29"/>
      <c r="C137" s="40" t="s">
        <v>153</v>
      </c>
      <c r="D137" s="169" t="s">
        <v>216</v>
      </c>
      <c r="E137" s="170"/>
      <c r="F137" s="42"/>
      <c r="G137" s="43" t="s">
        <v>155</v>
      </c>
      <c r="H137" s="182" t="s">
        <v>217</v>
      </c>
      <c r="I137" s="183"/>
      <c r="J137" s="183"/>
      <c r="K137" s="183"/>
      <c r="L137" s="183"/>
      <c r="M137" s="183"/>
      <c r="N137" s="183"/>
      <c r="O137" s="184"/>
      <c r="P137" s="29"/>
    </row>
    <row r="138" spans="2:16" ht="15">
      <c r="B138" s="29"/>
      <c r="C138" s="47" t="s">
        <v>157</v>
      </c>
      <c r="D138" s="169" t="s">
        <v>218</v>
      </c>
      <c r="E138" s="170"/>
      <c r="F138" s="42"/>
      <c r="G138" s="48" t="s">
        <v>159</v>
      </c>
      <c r="H138" s="169" t="s">
        <v>219</v>
      </c>
      <c r="I138" s="185"/>
      <c r="J138" s="185"/>
      <c r="K138" s="185"/>
      <c r="L138" s="185"/>
      <c r="M138" s="185"/>
      <c r="N138" s="185"/>
      <c r="O138" s="186"/>
      <c r="P138" s="29"/>
    </row>
    <row r="139" spans="2:16" ht="15">
      <c r="B139" s="90"/>
      <c r="C139" s="51" t="s">
        <v>161</v>
      </c>
      <c r="D139" s="52"/>
      <c r="E139" s="53"/>
      <c r="F139" s="54"/>
      <c r="G139" s="51" t="s">
        <v>161</v>
      </c>
      <c r="H139" s="52"/>
      <c r="I139" s="55"/>
      <c r="J139" s="55"/>
      <c r="K139" s="55"/>
      <c r="L139" s="55"/>
      <c r="M139" s="55"/>
      <c r="N139" s="55"/>
      <c r="O139" s="55"/>
      <c r="P139" s="33"/>
    </row>
    <row r="140" spans="2:16" ht="15">
      <c r="B140" s="29"/>
      <c r="C140" s="56"/>
      <c r="D140" s="169" t="s">
        <v>216</v>
      </c>
      <c r="E140" s="170"/>
      <c r="F140" s="42"/>
      <c r="G140" s="57"/>
      <c r="H140" s="182" t="s">
        <v>217</v>
      </c>
      <c r="I140" s="183"/>
      <c r="J140" s="183"/>
      <c r="K140" s="183"/>
      <c r="L140" s="183"/>
      <c r="M140" s="183"/>
      <c r="N140" s="183"/>
      <c r="O140" s="184"/>
      <c r="P140" s="29"/>
    </row>
    <row r="141" spans="2:16" ht="15">
      <c r="B141" s="29"/>
      <c r="C141" s="58"/>
      <c r="D141" s="169" t="s">
        <v>218</v>
      </c>
      <c r="E141" s="170"/>
      <c r="F141" s="42"/>
      <c r="G141" s="59"/>
      <c r="H141" s="169" t="s">
        <v>219</v>
      </c>
      <c r="I141" s="185"/>
      <c r="J141" s="185"/>
      <c r="K141" s="185"/>
      <c r="L141" s="185"/>
      <c r="M141" s="185"/>
      <c r="N141" s="185"/>
      <c r="O141" s="186"/>
      <c r="P141" s="29"/>
    </row>
    <row r="142" spans="2:16" ht="15">
      <c r="B142" s="90"/>
      <c r="C142" s="25"/>
      <c r="D142" s="25"/>
      <c r="E142" s="25"/>
      <c r="F142" s="25"/>
      <c r="G142" s="32" t="s">
        <v>162</v>
      </c>
      <c r="H142" s="32"/>
      <c r="I142" s="32"/>
      <c r="J142" s="32"/>
      <c r="K142" s="25"/>
      <c r="L142" s="25"/>
      <c r="M142" s="25"/>
      <c r="N142" s="60"/>
      <c r="O142" s="23"/>
      <c r="P142" s="33"/>
    </row>
    <row r="143" spans="2:16" ht="15">
      <c r="B143" s="90"/>
      <c r="C143" s="30" t="s">
        <v>163</v>
      </c>
      <c r="D143" s="25"/>
      <c r="E143" s="25"/>
      <c r="F143" s="25"/>
      <c r="G143" s="61" t="s">
        <v>164</v>
      </c>
      <c r="H143" s="61" t="s">
        <v>165</v>
      </c>
      <c r="I143" s="61" t="s">
        <v>166</v>
      </c>
      <c r="J143" s="61" t="s">
        <v>167</v>
      </c>
      <c r="K143" s="61" t="s">
        <v>168</v>
      </c>
      <c r="L143" s="177" t="s">
        <v>169</v>
      </c>
      <c r="M143" s="178"/>
      <c r="N143" s="61" t="s">
        <v>170</v>
      </c>
      <c r="O143" s="62" t="s">
        <v>171</v>
      </c>
      <c r="P143" s="29"/>
    </row>
    <row r="144" spans="2:16" ht="15">
      <c r="B144" s="29"/>
      <c r="C144" s="63" t="s">
        <v>172</v>
      </c>
      <c r="D144" s="64" t="str">
        <f>IF(D137&gt;"",D137,"")</f>
        <v>Samsonov Vladislav</v>
      </c>
      <c r="E144" s="64" t="str">
        <f>IF(H137&gt;"",H137,"")</f>
        <v>DAUNAROVICH Pavel</v>
      </c>
      <c r="F144" s="64">
        <f>IF(F137&gt;"",F137&amp;" - "&amp;J137,"")</f>
      </c>
      <c r="G144" s="65">
        <v>6</v>
      </c>
      <c r="H144" s="65">
        <v>4</v>
      </c>
      <c r="I144" s="66">
        <v>-9</v>
      </c>
      <c r="J144" s="65">
        <v>8</v>
      </c>
      <c r="K144" s="65"/>
      <c r="L144" s="67">
        <f>IF(ISBLANK(G144),"",COUNTIF(G144:K144,"&gt;=0"))</f>
        <v>3</v>
      </c>
      <c r="M144" s="68">
        <f>IF(ISBLANK(G144),"",(IF(LEFT(G144,1)="-",1,0)+IF(LEFT(H144,1)="-",1,0)+IF(LEFT(I144,1)="-",1,0)+IF(LEFT(J144,1)="-",1,0)+IF(LEFT(K144,1)="-",1,0)))</f>
        <v>1</v>
      </c>
      <c r="N144" s="69">
        <f aca="true" t="shared" si="6" ref="N144:O148">IF(L144=3,1,"")</f>
        <v>1</v>
      </c>
      <c r="O144" s="70">
        <f t="shared" si="6"/>
      </c>
      <c r="P144" s="29"/>
    </row>
    <row r="145" spans="2:16" ht="15">
      <c r="B145" s="29"/>
      <c r="C145" s="63" t="s">
        <v>173</v>
      </c>
      <c r="D145" s="64" t="str">
        <f>IF(D138&gt;"",D138,"")</f>
        <v>Stepanov Ivan</v>
      </c>
      <c r="E145" s="64" t="str">
        <f>IF(H138&gt;"",H138,"")</f>
        <v>HENIN Valentin</v>
      </c>
      <c r="F145" s="64">
        <f>IF(F138&gt;"",F138&amp;" - "&amp;J138,"")</f>
      </c>
      <c r="G145" s="65">
        <v>7</v>
      </c>
      <c r="H145" s="65">
        <v>7</v>
      </c>
      <c r="I145" s="65">
        <v>4</v>
      </c>
      <c r="J145" s="65"/>
      <c r="K145" s="65"/>
      <c r="L145" s="67">
        <f>IF(ISBLANK(G145),"",COUNTIF(G145:K145,"&gt;=0"))</f>
        <v>3</v>
      </c>
      <c r="M145" s="68">
        <f>IF(ISBLANK(G145),"",(IF(LEFT(G145,1)="-",1,0)+IF(LEFT(H145,1)="-",1,0)+IF(LEFT(I145,1)="-",1,0)+IF(LEFT(J145,1)="-",1,0)+IF(LEFT(K145,1)="-",1,0)))</f>
        <v>0</v>
      </c>
      <c r="N145" s="69">
        <f t="shared" si="6"/>
        <v>1</v>
      </c>
      <c r="O145" s="70">
        <f t="shared" si="6"/>
      </c>
      <c r="P145" s="29"/>
    </row>
    <row r="146" spans="2:16" ht="15">
      <c r="B146" s="29"/>
      <c r="C146" s="71" t="s">
        <v>174</v>
      </c>
      <c r="D146" s="64" t="str">
        <f>IF(D140&gt;"",D140&amp;" / "&amp;D141,"")</f>
        <v>Samsonov Vladislav / Stepanov Ivan</v>
      </c>
      <c r="E146" s="64" t="str">
        <f>IF(H140&gt;"",H140&amp;" / "&amp;H141,"")</f>
        <v>DAUNAROVICH Pavel / HENIN Valentin</v>
      </c>
      <c r="F146" s="72"/>
      <c r="G146" s="73">
        <v>7</v>
      </c>
      <c r="H146" s="65">
        <v>4</v>
      </c>
      <c r="I146" s="65">
        <v>4</v>
      </c>
      <c r="J146" s="74"/>
      <c r="K146" s="74"/>
      <c r="L146" s="67">
        <f>IF(ISBLANK(G146),"",COUNTIF(G146:K146,"&gt;=0"))</f>
        <v>3</v>
      </c>
      <c r="M146" s="68">
        <f>IF(ISBLANK(G146),"",(IF(LEFT(G146,1)="-",1,0)+IF(LEFT(H146,1)="-",1,0)+IF(LEFT(I146,1)="-",1,0)+IF(LEFT(J146,1)="-",1,0)+IF(LEFT(K146,1)="-",1,0)))</f>
        <v>0</v>
      </c>
      <c r="N146" s="69">
        <f t="shared" si="6"/>
        <v>1</v>
      </c>
      <c r="O146" s="70">
        <f t="shared" si="6"/>
      </c>
      <c r="P146" s="29"/>
    </row>
    <row r="147" spans="2:16" ht="15">
      <c r="B147" s="29"/>
      <c r="C147" s="63" t="s">
        <v>175</v>
      </c>
      <c r="D147" s="64" t="str">
        <f>IF(D137&gt;"",D137,"")</f>
        <v>Samsonov Vladislav</v>
      </c>
      <c r="E147" s="64" t="str">
        <f>IF(H138&gt;"",H138,"")</f>
        <v>HENIN Valentin</v>
      </c>
      <c r="F147" s="75"/>
      <c r="G147" s="76"/>
      <c r="H147" s="77"/>
      <c r="I147" s="74"/>
      <c r="J147" s="65"/>
      <c r="K147" s="65"/>
      <c r="L147" s="67">
        <f>IF(ISBLANK(G147),"",COUNTIF(G147:K147,"&gt;=0"))</f>
      </c>
      <c r="M147" s="68">
        <f>IF(ISBLANK(G147),"",(IF(LEFT(G147,1)="-",1,0)+IF(LEFT(H147,1)="-",1,0)+IF(LEFT(I147,1)="-",1,0)+IF(LEFT(J147,1)="-",1,0)+IF(LEFT(K147,1)="-",1,0)))</f>
      </c>
      <c r="N147" s="69">
        <f t="shared" si="6"/>
      </c>
      <c r="O147" s="70">
        <f t="shared" si="6"/>
      </c>
      <c r="P147" s="29"/>
    </row>
    <row r="148" spans="2:16" ht="15.75" thickBot="1">
      <c r="B148" s="29"/>
      <c r="C148" s="63" t="s">
        <v>176</v>
      </c>
      <c r="D148" s="64" t="str">
        <f>IF(D138&gt;"",D138,"")</f>
        <v>Stepanov Ivan</v>
      </c>
      <c r="E148" s="64" t="str">
        <f>IF(H137&gt;"",H137,"")</f>
        <v>DAUNAROVICH Pavel</v>
      </c>
      <c r="F148" s="75"/>
      <c r="G148" s="73"/>
      <c r="H148" s="65"/>
      <c r="I148" s="65"/>
      <c r="J148" s="65"/>
      <c r="K148" s="65"/>
      <c r="L148" s="67">
        <f>IF(ISBLANK(G148),"",COUNTIF(G148:K148,"&gt;=0"))</f>
      </c>
      <c r="M148" s="68">
        <f>IF(ISBLANK(G148),"",(IF(LEFT(G148,1)="-",1,0)+IF(LEFT(H148,1)="-",1,0)+IF(LEFT(I148,1)="-",1,0)+IF(LEFT(J148,1)="-",1,0)+IF(LEFT(K148,1)="-",1,0)))</f>
      </c>
      <c r="N148" s="69">
        <f t="shared" si="6"/>
      </c>
      <c r="O148" s="70">
        <f t="shared" si="6"/>
      </c>
      <c r="P148" s="29"/>
    </row>
    <row r="149" spans="2:16" ht="15.75" thickBot="1">
      <c r="B149" s="90"/>
      <c r="C149" s="25"/>
      <c r="D149" s="25"/>
      <c r="E149" s="25"/>
      <c r="F149" s="25"/>
      <c r="G149" s="25"/>
      <c r="H149" s="25"/>
      <c r="I149" s="25"/>
      <c r="J149" s="78" t="s">
        <v>177</v>
      </c>
      <c r="K149" s="79"/>
      <c r="L149" s="80">
        <f>IF(ISBLANK(D137),"",SUM(L144:L148))</f>
        <v>9</v>
      </c>
      <c r="M149" s="81">
        <f>IF(ISBLANK(H137),"",SUM(M144:M148))</f>
        <v>1</v>
      </c>
      <c r="N149" s="82">
        <f>IF(ISBLANK(G144),"",SUM(N144:N148))</f>
        <v>3</v>
      </c>
      <c r="O149" s="83">
        <f>IF(ISBLANK(G144),"",SUM(O144:O148))</f>
        <v>0</v>
      </c>
      <c r="P149" s="29"/>
    </row>
    <row r="150" spans="2:16" ht="15">
      <c r="B150" s="90"/>
      <c r="C150" s="25" t="s">
        <v>178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33"/>
    </row>
    <row r="151" spans="2:16" ht="15">
      <c r="B151" s="90"/>
      <c r="C151" s="84"/>
      <c r="D151" s="25" t="s">
        <v>179</v>
      </c>
      <c r="E151" s="25" t="s">
        <v>180</v>
      </c>
      <c r="F151" s="23"/>
      <c r="G151" s="25"/>
      <c r="H151" s="25" t="s">
        <v>181</v>
      </c>
      <c r="I151" s="23"/>
      <c r="J151" s="25"/>
      <c r="K151" s="23" t="s">
        <v>182</v>
      </c>
      <c r="L151" s="23"/>
      <c r="M151" s="25"/>
      <c r="N151" s="25"/>
      <c r="O151" s="25"/>
      <c r="P151" s="33"/>
    </row>
    <row r="152" spans="2:16" ht="15.75" thickBot="1">
      <c r="B152" s="90"/>
      <c r="C152" s="85"/>
      <c r="D152" s="86" t="str">
        <f>D136</f>
        <v>RUS 4</v>
      </c>
      <c r="E152" s="25" t="str">
        <f>H136</f>
        <v>BLR 2</v>
      </c>
      <c r="F152" s="25"/>
      <c r="G152" s="25"/>
      <c r="H152" s="25"/>
      <c r="I152" s="25"/>
      <c r="J152" s="25"/>
      <c r="K152" s="179" t="str">
        <f>IF(N149=3,D136,IF(O149=3,H136,IF(N149=5,IF(O149=5,"tasan",""),"")))</f>
        <v>RUS 4</v>
      </c>
      <c r="L152" s="180"/>
      <c r="M152" s="180"/>
      <c r="N152" s="180"/>
      <c r="O152" s="181"/>
      <c r="P152" s="29"/>
    </row>
    <row r="153" spans="2:16" ht="15">
      <c r="B153" s="92"/>
      <c r="C153" s="87"/>
      <c r="D153" s="87"/>
      <c r="E153" s="87"/>
      <c r="F153" s="87"/>
      <c r="G153" s="87"/>
      <c r="H153" s="87"/>
      <c r="I153" s="87"/>
      <c r="J153" s="87"/>
      <c r="K153" s="88"/>
      <c r="L153" s="88"/>
      <c r="M153" s="88"/>
      <c r="N153" s="88"/>
      <c r="O153" s="88"/>
      <c r="P153" s="89"/>
    </row>
    <row r="155" spans="2:16" ht="15">
      <c r="B155" s="90"/>
      <c r="C155" s="23"/>
      <c r="D155" s="24" t="s">
        <v>146</v>
      </c>
      <c r="E155" s="25"/>
      <c r="F155" s="25"/>
      <c r="G155" s="23"/>
      <c r="H155" s="26" t="s">
        <v>147</v>
      </c>
      <c r="I155" s="27"/>
      <c r="J155" s="28"/>
      <c r="K155" s="163">
        <v>42341</v>
      </c>
      <c r="L155" s="164"/>
      <c r="M155" s="164"/>
      <c r="N155" s="164"/>
      <c r="O155" s="165"/>
      <c r="P155" s="29"/>
    </row>
    <row r="156" spans="2:16" ht="15">
      <c r="B156" s="90"/>
      <c r="C156" s="30"/>
      <c r="D156" s="30" t="s">
        <v>148</v>
      </c>
      <c r="E156" s="25"/>
      <c r="F156" s="25"/>
      <c r="G156" s="23"/>
      <c r="H156" s="26" t="s">
        <v>149</v>
      </c>
      <c r="I156" s="27"/>
      <c r="J156" s="28"/>
      <c r="K156" s="166" t="s">
        <v>150</v>
      </c>
      <c r="L156" s="164"/>
      <c r="M156" s="164"/>
      <c r="N156" s="164"/>
      <c r="O156" s="165"/>
      <c r="P156" s="29"/>
    </row>
    <row r="157" spans="2:16" ht="15">
      <c r="B157" s="90"/>
      <c r="C157" s="23"/>
      <c r="D157" s="31"/>
      <c r="E157" s="25"/>
      <c r="F157" s="25"/>
      <c r="G157" s="25"/>
      <c r="H157" s="32"/>
      <c r="I157" s="25"/>
      <c r="J157" s="25"/>
      <c r="K157" s="25"/>
      <c r="L157" s="25"/>
      <c r="M157" s="25"/>
      <c r="N157" s="25"/>
      <c r="O157" s="25"/>
      <c r="P157" s="33"/>
    </row>
    <row r="158" spans="2:16" ht="15">
      <c r="B158" s="29"/>
      <c r="C158" s="34" t="s">
        <v>151</v>
      </c>
      <c r="D158" s="167" t="s">
        <v>220</v>
      </c>
      <c r="E158" s="168"/>
      <c r="F158" s="36"/>
      <c r="G158" s="34" t="s">
        <v>151</v>
      </c>
      <c r="H158" s="37" t="s">
        <v>221</v>
      </c>
      <c r="I158" s="38"/>
      <c r="J158" s="38"/>
      <c r="K158" s="38"/>
      <c r="L158" s="38"/>
      <c r="M158" s="38"/>
      <c r="N158" s="38"/>
      <c r="O158" s="39"/>
      <c r="P158" s="29"/>
    </row>
    <row r="159" spans="2:16" ht="15">
      <c r="B159" s="29"/>
      <c r="C159" s="40" t="s">
        <v>153</v>
      </c>
      <c r="D159" s="169" t="s">
        <v>222</v>
      </c>
      <c r="E159" s="170"/>
      <c r="F159" s="42"/>
      <c r="G159" s="43" t="s">
        <v>155</v>
      </c>
      <c r="H159" s="182" t="s">
        <v>223</v>
      </c>
      <c r="I159" s="183"/>
      <c r="J159" s="183"/>
      <c r="K159" s="183"/>
      <c r="L159" s="183"/>
      <c r="M159" s="183"/>
      <c r="N159" s="183"/>
      <c r="O159" s="184"/>
      <c r="P159" s="29"/>
    </row>
    <row r="160" spans="2:16" ht="15">
      <c r="B160" s="29"/>
      <c r="C160" s="47" t="s">
        <v>157</v>
      </c>
      <c r="D160" s="169" t="s">
        <v>224</v>
      </c>
      <c r="E160" s="170"/>
      <c r="F160" s="42"/>
      <c r="G160" s="48" t="s">
        <v>159</v>
      </c>
      <c r="H160" s="169" t="s">
        <v>225</v>
      </c>
      <c r="I160" s="185"/>
      <c r="J160" s="185"/>
      <c r="K160" s="185"/>
      <c r="L160" s="185"/>
      <c r="M160" s="185"/>
      <c r="N160" s="185"/>
      <c r="O160" s="186"/>
      <c r="P160" s="29"/>
    </row>
    <row r="161" spans="2:16" ht="15">
      <c r="B161" s="90"/>
      <c r="C161" s="51" t="s">
        <v>161</v>
      </c>
      <c r="D161" s="52"/>
      <c r="E161" s="53"/>
      <c r="F161" s="54"/>
      <c r="G161" s="51" t="s">
        <v>161</v>
      </c>
      <c r="H161" s="52"/>
      <c r="I161" s="55"/>
      <c r="J161" s="55"/>
      <c r="K161" s="55"/>
      <c r="L161" s="55"/>
      <c r="M161" s="55"/>
      <c r="N161" s="55"/>
      <c r="O161" s="55"/>
      <c r="P161" s="33"/>
    </row>
    <row r="162" spans="2:16" ht="15">
      <c r="B162" s="29"/>
      <c r="C162" s="56"/>
      <c r="D162" s="169" t="s">
        <v>222</v>
      </c>
      <c r="E162" s="170"/>
      <c r="F162" s="42"/>
      <c r="G162" s="57"/>
      <c r="H162" s="182" t="s">
        <v>223</v>
      </c>
      <c r="I162" s="183"/>
      <c r="J162" s="183"/>
      <c r="K162" s="183"/>
      <c r="L162" s="183"/>
      <c r="M162" s="183"/>
      <c r="N162" s="183"/>
      <c r="O162" s="184"/>
      <c r="P162" s="29"/>
    </row>
    <row r="163" spans="2:16" ht="15">
      <c r="B163" s="29"/>
      <c r="C163" s="58"/>
      <c r="D163" s="169" t="s">
        <v>224</v>
      </c>
      <c r="E163" s="170"/>
      <c r="F163" s="42"/>
      <c r="G163" s="59"/>
      <c r="H163" s="169" t="s">
        <v>225</v>
      </c>
      <c r="I163" s="185"/>
      <c r="J163" s="185"/>
      <c r="K163" s="185"/>
      <c r="L163" s="185"/>
      <c r="M163" s="185"/>
      <c r="N163" s="185"/>
      <c r="O163" s="186"/>
      <c r="P163" s="29"/>
    </row>
    <row r="164" spans="2:16" ht="15">
      <c r="B164" s="90"/>
      <c r="C164" s="25"/>
      <c r="D164" s="25"/>
      <c r="E164" s="25"/>
      <c r="F164" s="25"/>
      <c r="G164" s="32" t="s">
        <v>162</v>
      </c>
      <c r="H164" s="32"/>
      <c r="I164" s="32"/>
      <c r="J164" s="32"/>
      <c r="K164" s="25"/>
      <c r="L164" s="25"/>
      <c r="M164" s="25"/>
      <c r="N164" s="60"/>
      <c r="O164" s="23"/>
      <c r="P164" s="33"/>
    </row>
    <row r="165" spans="2:16" ht="15">
      <c r="B165" s="90"/>
      <c r="C165" s="30" t="s">
        <v>163</v>
      </c>
      <c r="D165" s="25"/>
      <c r="E165" s="25"/>
      <c r="F165" s="25"/>
      <c r="G165" s="61" t="s">
        <v>164</v>
      </c>
      <c r="H165" s="61" t="s">
        <v>165</v>
      </c>
      <c r="I165" s="61" t="s">
        <v>166</v>
      </c>
      <c r="J165" s="61" t="s">
        <v>167</v>
      </c>
      <c r="K165" s="61" t="s">
        <v>168</v>
      </c>
      <c r="L165" s="177" t="s">
        <v>169</v>
      </c>
      <c r="M165" s="178"/>
      <c r="N165" s="61" t="s">
        <v>170</v>
      </c>
      <c r="O165" s="62" t="s">
        <v>171</v>
      </c>
      <c r="P165" s="29"/>
    </row>
    <row r="166" spans="2:16" ht="15">
      <c r="B166" s="29"/>
      <c r="C166" s="63" t="s">
        <v>172</v>
      </c>
      <c r="D166" s="64" t="str">
        <f>IF(D159&gt;"",D159,"")</f>
        <v>RAGNARSSON Gunnar Snorri</v>
      </c>
      <c r="E166" s="64" t="str">
        <f>IF(H159&gt;"",H159,"")</f>
        <v>UEMURA Keiya</v>
      </c>
      <c r="F166" s="64">
        <f>IF(F159&gt;"",F159&amp;" - "&amp;J159,"")</f>
      </c>
      <c r="G166" s="65">
        <v>-3</v>
      </c>
      <c r="H166" s="65">
        <v>-5</v>
      </c>
      <c r="I166" s="66">
        <v>-2</v>
      </c>
      <c r="J166" s="65"/>
      <c r="K166" s="65"/>
      <c r="L166" s="67">
        <f>IF(ISBLANK(G166),"",COUNTIF(G166:K166,"&gt;=0"))</f>
        <v>0</v>
      </c>
      <c r="M166" s="68">
        <f>IF(ISBLANK(G166),"",(IF(LEFT(G166,1)="-",1,0)+IF(LEFT(H166,1)="-",1,0)+IF(LEFT(I166,1)="-",1,0)+IF(LEFT(J166,1)="-",1,0)+IF(LEFT(K166,1)="-",1,0)))</f>
        <v>3</v>
      </c>
      <c r="N166" s="69">
        <f aca="true" t="shared" si="7" ref="N166:O170">IF(L166=3,1,"")</f>
      </c>
      <c r="O166" s="70">
        <f t="shared" si="7"/>
        <v>1</v>
      </c>
      <c r="P166" s="29"/>
    </row>
    <row r="167" spans="2:16" ht="15">
      <c r="B167" s="29"/>
      <c r="C167" s="63" t="s">
        <v>173</v>
      </c>
      <c r="D167" s="64" t="str">
        <f>IF(D160&gt;"",D160,"")</f>
        <v>JONSSON David</v>
      </c>
      <c r="E167" s="64" t="str">
        <f>IF(H160&gt;"",H160,"")</f>
        <v>TAZOE Kenta</v>
      </c>
      <c r="F167" s="64">
        <f>IF(F160&gt;"",F160&amp;" - "&amp;J160,"")</f>
      </c>
      <c r="G167" s="65">
        <v>-4</v>
      </c>
      <c r="H167" s="65">
        <v>-4</v>
      </c>
      <c r="I167" s="65">
        <v>5</v>
      </c>
      <c r="J167" s="65"/>
      <c r="K167" s="65"/>
      <c r="L167" s="67">
        <f>IF(ISBLANK(G167),"",COUNTIF(G167:K167,"&gt;=0"))</f>
        <v>1</v>
      </c>
      <c r="M167" s="68">
        <f>IF(ISBLANK(G167),"",(IF(LEFT(G167,1)="-",1,0)+IF(LEFT(H167,1)="-",1,0)+IF(LEFT(I167,1)="-",1,0)+IF(LEFT(J167,1)="-",1,0)+IF(LEFT(K167,1)="-",1,0)))</f>
        <v>2</v>
      </c>
      <c r="N167" s="69">
        <f t="shared" si="7"/>
      </c>
      <c r="O167" s="70">
        <f t="shared" si="7"/>
      </c>
      <c r="P167" s="29"/>
    </row>
    <row r="168" spans="2:16" ht="15">
      <c r="B168" s="29"/>
      <c r="C168" s="71" t="s">
        <v>174</v>
      </c>
      <c r="D168" s="64" t="str">
        <f>IF(D162&gt;"",D162&amp;" / "&amp;D163,"")</f>
        <v>RAGNARSSON Gunnar Snorri / JONSSON David</v>
      </c>
      <c r="E168" s="64" t="str">
        <f>IF(H162&gt;"",H162&amp;" / "&amp;H163,"")</f>
        <v>UEMURA Keiya / TAZOE Kenta</v>
      </c>
      <c r="F168" s="72"/>
      <c r="G168" s="73">
        <v>-4</v>
      </c>
      <c r="H168" s="65">
        <v>-3</v>
      </c>
      <c r="I168" s="65">
        <v>-5</v>
      </c>
      <c r="J168" s="74"/>
      <c r="K168" s="74"/>
      <c r="L168" s="67">
        <f>IF(ISBLANK(G168),"",COUNTIF(G168:K168,"&gt;=0"))</f>
        <v>0</v>
      </c>
      <c r="M168" s="68">
        <f>IF(ISBLANK(G168),"",(IF(LEFT(G168,1)="-",1,0)+IF(LEFT(H168,1)="-",1,0)+IF(LEFT(I168,1)="-",1,0)+IF(LEFT(J168,1)="-",1,0)+IF(LEFT(K168,1)="-",1,0)))</f>
        <v>3</v>
      </c>
      <c r="N168" s="69">
        <f t="shared" si="7"/>
      </c>
      <c r="O168" s="70">
        <f t="shared" si="7"/>
        <v>1</v>
      </c>
      <c r="P168" s="29"/>
    </row>
    <row r="169" spans="2:16" ht="15">
      <c r="B169" s="29"/>
      <c r="C169" s="63" t="s">
        <v>175</v>
      </c>
      <c r="D169" s="64" t="str">
        <f>IF(D159&gt;"",D159,"")</f>
        <v>RAGNARSSON Gunnar Snorri</v>
      </c>
      <c r="E169" s="64" t="str">
        <f>IF(H160&gt;"",H160,"")</f>
        <v>TAZOE Kenta</v>
      </c>
      <c r="F169" s="75"/>
      <c r="G169" s="76"/>
      <c r="H169" s="77"/>
      <c r="I169" s="74"/>
      <c r="J169" s="65"/>
      <c r="K169" s="65"/>
      <c r="L169" s="67">
        <f>IF(ISBLANK(G169),"",COUNTIF(G169:K169,"&gt;=0"))</f>
      </c>
      <c r="M169" s="68">
        <f>IF(ISBLANK(G169),"",(IF(LEFT(G169,1)="-",1,0)+IF(LEFT(H169,1)="-",1,0)+IF(LEFT(I169,1)="-",1,0)+IF(LEFT(J169,1)="-",1,0)+IF(LEFT(K169,1)="-",1,0)))</f>
      </c>
      <c r="N169" s="69">
        <f t="shared" si="7"/>
      </c>
      <c r="O169" s="70">
        <f t="shared" si="7"/>
      </c>
      <c r="P169" s="29"/>
    </row>
    <row r="170" spans="2:16" ht="15.75" thickBot="1">
      <c r="B170" s="29"/>
      <c r="C170" s="63" t="s">
        <v>176</v>
      </c>
      <c r="D170" s="64" t="str">
        <f>IF(D160&gt;"",D160,"")</f>
        <v>JONSSON David</v>
      </c>
      <c r="E170" s="64" t="str">
        <f>IF(H159&gt;"",H159,"")</f>
        <v>UEMURA Keiya</v>
      </c>
      <c r="F170" s="75"/>
      <c r="G170" s="73"/>
      <c r="H170" s="65"/>
      <c r="I170" s="65"/>
      <c r="J170" s="65"/>
      <c r="K170" s="65"/>
      <c r="L170" s="67">
        <f>IF(ISBLANK(G170),"",COUNTIF(G170:K170,"&gt;=0"))</f>
      </c>
      <c r="M170" s="68">
        <f>IF(ISBLANK(G170),"",(IF(LEFT(G170,1)="-",1,0)+IF(LEFT(H170,1)="-",1,0)+IF(LEFT(I170,1)="-",1,0)+IF(LEFT(J170,1)="-",1,0)+IF(LEFT(K170,1)="-",1,0)))</f>
      </c>
      <c r="N170" s="69">
        <f t="shared" si="7"/>
      </c>
      <c r="O170" s="70">
        <f t="shared" si="7"/>
      </c>
      <c r="P170" s="29"/>
    </row>
    <row r="171" spans="2:16" ht="15.75" thickBot="1">
      <c r="B171" s="90"/>
      <c r="C171" s="25"/>
      <c r="D171" s="25"/>
      <c r="E171" s="25"/>
      <c r="F171" s="25"/>
      <c r="G171" s="25"/>
      <c r="H171" s="25"/>
      <c r="I171" s="25"/>
      <c r="J171" s="78" t="s">
        <v>177</v>
      </c>
      <c r="K171" s="79"/>
      <c r="L171" s="80">
        <f>IF(ISBLANK(D159),"",SUM(L166:L170))</f>
        <v>1</v>
      </c>
      <c r="M171" s="81">
        <f>IF(ISBLANK(H159),"",SUM(M166:M170))</f>
        <v>8</v>
      </c>
      <c r="N171" s="82">
        <f>IF(ISBLANK(G166),"",SUM(N166:N170))</f>
        <v>0</v>
      </c>
      <c r="O171" s="83">
        <f>IF(ISBLANK(G166),"",SUM(O166:O170))</f>
        <v>2</v>
      </c>
      <c r="P171" s="29"/>
    </row>
    <row r="172" spans="2:16" ht="15">
      <c r="B172" s="90"/>
      <c r="C172" s="25" t="s">
        <v>178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33"/>
    </row>
    <row r="173" spans="2:16" ht="15">
      <c r="B173" s="90"/>
      <c r="C173" s="84"/>
      <c r="D173" s="25" t="s">
        <v>179</v>
      </c>
      <c r="E173" s="25" t="s">
        <v>180</v>
      </c>
      <c r="F173" s="23"/>
      <c r="G173" s="25"/>
      <c r="H173" s="25" t="s">
        <v>181</v>
      </c>
      <c r="I173" s="23"/>
      <c r="J173" s="25"/>
      <c r="K173" s="23" t="s">
        <v>182</v>
      </c>
      <c r="L173" s="23"/>
      <c r="M173" s="25"/>
      <c r="N173" s="25"/>
      <c r="O173" s="25"/>
      <c r="P173" s="33"/>
    </row>
    <row r="174" spans="2:16" ht="15.75" thickBot="1">
      <c r="B174" s="90"/>
      <c r="C174" s="85"/>
      <c r="D174" s="86" t="str">
        <f>D158</f>
        <v>Isl</v>
      </c>
      <c r="E174" s="25" t="str">
        <f>H158</f>
        <v>JPN 1</v>
      </c>
      <c r="F174" s="25"/>
      <c r="G174" s="25"/>
      <c r="H174" s="25"/>
      <c r="I174" s="25"/>
      <c r="J174" s="25"/>
      <c r="K174" s="179">
        <f>IF(N171=3,D158,IF(O171=3,H158,IF(N171=5,IF(O171=5,"tasan",""),"")))</f>
      </c>
      <c r="L174" s="180"/>
      <c r="M174" s="180"/>
      <c r="N174" s="180"/>
      <c r="O174" s="181"/>
      <c r="P174" s="29"/>
    </row>
    <row r="175" spans="2:16" ht="15">
      <c r="B175" s="92"/>
      <c r="C175" s="87"/>
      <c r="D175" s="87"/>
      <c r="E175" s="87"/>
      <c r="F175" s="87"/>
      <c r="G175" s="87"/>
      <c r="H175" s="87"/>
      <c r="I175" s="87"/>
      <c r="J175" s="87"/>
      <c r="K175" s="88"/>
      <c r="L175" s="88"/>
      <c r="M175" s="88"/>
      <c r="N175" s="88"/>
      <c r="O175" s="88"/>
      <c r="P175" s="89"/>
    </row>
    <row r="177" spans="2:16" ht="15">
      <c r="B177" s="90"/>
      <c r="C177" s="23"/>
      <c r="D177" s="24" t="s">
        <v>146</v>
      </c>
      <c r="E177" s="25"/>
      <c r="F177" s="25"/>
      <c r="G177" s="23"/>
      <c r="H177" s="26" t="s">
        <v>147</v>
      </c>
      <c r="I177" s="27"/>
      <c r="J177" s="28"/>
      <c r="K177" s="163">
        <v>42341</v>
      </c>
      <c r="L177" s="164"/>
      <c r="M177" s="164"/>
      <c r="N177" s="164"/>
      <c r="O177" s="165"/>
      <c r="P177" s="29"/>
    </row>
    <row r="178" spans="2:16" ht="15">
      <c r="B178" s="90"/>
      <c r="C178" s="30"/>
      <c r="D178" s="30" t="s">
        <v>148</v>
      </c>
      <c r="E178" s="25"/>
      <c r="F178" s="25"/>
      <c r="G178" s="23"/>
      <c r="H178" s="26" t="s">
        <v>149</v>
      </c>
      <c r="I178" s="27"/>
      <c r="J178" s="28"/>
      <c r="K178" s="166" t="s">
        <v>150</v>
      </c>
      <c r="L178" s="164"/>
      <c r="M178" s="164"/>
      <c r="N178" s="164"/>
      <c r="O178" s="165"/>
      <c r="P178" s="29"/>
    </row>
    <row r="179" spans="2:16" ht="15">
      <c r="B179" s="90"/>
      <c r="C179" s="23"/>
      <c r="D179" s="31"/>
      <c r="E179" s="25"/>
      <c r="F179" s="25"/>
      <c r="G179" s="25"/>
      <c r="H179" s="32"/>
      <c r="I179" s="25"/>
      <c r="J179" s="25"/>
      <c r="K179" s="25"/>
      <c r="L179" s="25"/>
      <c r="M179" s="25"/>
      <c r="N179" s="25"/>
      <c r="O179" s="25"/>
      <c r="P179" s="33"/>
    </row>
    <row r="180" spans="2:16" ht="15">
      <c r="B180" s="29"/>
      <c r="C180" s="34" t="s">
        <v>151</v>
      </c>
      <c r="D180" s="167" t="s">
        <v>226</v>
      </c>
      <c r="E180" s="168"/>
      <c r="F180" s="36"/>
      <c r="G180" s="34" t="s">
        <v>151</v>
      </c>
      <c r="H180" s="37" t="s">
        <v>74</v>
      </c>
      <c r="I180" s="38"/>
      <c r="J180" s="38"/>
      <c r="K180" s="38"/>
      <c r="L180" s="38"/>
      <c r="M180" s="38"/>
      <c r="N180" s="38"/>
      <c r="O180" s="39"/>
      <c r="P180" s="29"/>
    </row>
    <row r="181" spans="2:16" ht="15">
      <c r="B181" s="29"/>
      <c r="C181" s="40" t="s">
        <v>153</v>
      </c>
      <c r="D181" s="169" t="s">
        <v>227</v>
      </c>
      <c r="E181" s="170"/>
      <c r="F181" s="42"/>
      <c r="G181" s="43" t="s">
        <v>155</v>
      </c>
      <c r="H181" s="182" t="s">
        <v>228</v>
      </c>
      <c r="I181" s="183"/>
      <c r="J181" s="183"/>
      <c r="K181" s="183"/>
      <c r="L181" s="183"/>
      <c r="M181" s="183"/>
      <c r="N181" s="183"/>
      <c r="O181" s="184"/>
      <c r="P181" s="29"/>
    </row>
    <row r="182" spans="2:16" ht="15">
      <c r="B182" s="29"/>
      <c r="C182" s="47" t="s">
        <v>157</v>
      </c>
      <c r="D182" s="169" t="s">
        <v>229</v>
      </c>
      <c r="E182" s="170"/>
      <c r="F182" s="42"/>
      <c r="G182" s="48" t="s">
        <v>159</v>
      </c>
      <c r="H182" s="169" t="s">
        <v>230</v>
      </c>
      <c r="I182" s="185"/>
      <c r="J182" s="185"/>
      <c r="K182" s="185"/>
      <c r="L182" s="185"/>
      <c r="M182" s="185"/>
      <c r="N182" s="185"/>
      <c r="O182" s="186"/>
      <c r="P182" s="29"/>
    </row>
    <row r="183" spans="2:16" ht="15">
      <c r="B183" s="90"/>
      <c r="C183" s="51" t="s">
        <v>161</v>
      </c>
      <c r="D183" s="52"/>
      <c r="E183" s="53"/>
      <c r="F183" s="54"/>
      <c r="G183" s="51" t="s">
        <v>161</v>
      </c>
      <c r="H183" s="52"/>
      <c r="I183" s="55"/>
      <c r="J183" s="55"/>
      <c r="K183" s="55"/>
      <c r="L183" s="55"/>
      <c r="M183" s="55"/>
      <c r="N183" s="55"/>
      <c r="O183" s="55"/>
      <c r="P183" s="33"/>
    </row>
    <row r="184" spans="2:16" ht="15">
      <c r="B184" s="29"/>
      <c r="C184" s="56"/>
      <c r="D184" s="169" t="s">
        <v>227</v>
      </c>
      <c r="E184" s="170"/>
      <c r="F184" s="42"/>
      <c r="G184" s="57"/>
      <c r="H184" s="182" t="s">
        <v>228</v>
      </c>
      <c r="I184" s="183"/>
      <c r="J184" s="183"/>
      <c r="K184" s="183"/>
      <c r="L184" s="183"/>
      <c r="M184" s="183"/>
      <c r="N184" s="183"/>
      <c r="O184" s="184"/>
      <c r="P184" s="29"/>
    </row>
    <row r="185" spans="2:16" ht="15">
      <c r="B185" s="29"/>
      <c r="C185" s="58"/>
      <c r="D185" s="169" t="s">
        <v>229</v>
      </c>
      <c r="E185" s="170"/>
      <c r="F185" s="42"/>
      <c r="G185" s="59"/>
      <c r="H185" s="169" t="s">
        <v>230</v>
      </c>
      <c r="I185" s="185"/>
      <c r="J185" s="185"/>
      <c r="K185" s="185"/>
      <c r="L185" s="185"/>
      <c r="M185" s="185"/>
      <c r="N185" s="185"/>
      <c r="O185" s="186"/>
      <c r="P185" s="29"/>
    </row>
    <row r="186" spans="2:16" ht="15">
      <c r="B186" s="90"/>
      <c r="C186" s="25"/>
      <c r="D186" s="25"/>
      <c r="E186" s="25"/>
      <c r="F186" s="25"/>
      <c r="G186" s="32" t="s">
        <v>162</v>
      </c>
      <c r="H186" s="32"/>
      <c r="I186" s="32"/>
      <c r="J186" s="32"/>
      <c r="K186" s="25"/>
      <c r="L186" s="25"/>
      <c r="M186" s="25"/>
      <c r="N186" s="60"/>
      <c r="O186" s="23"/>
      <c r="P186" s="33"/>
    </row>
    <row r="187" spans="2:16" ht="15">
      <c r="B187" s="90"/>
      <c r="C187" s="30" t="s">
        <v>163</v>
      </c>
      <c r="D187" s="25"/>
      <c r="E187" s="25"/>
      <c r="F187" s="25"/>
      <c r="G187" s="61" t="s">
        <v>164</v>
      </c>
      <c r="H187" s="61" t="s">
        <v>165</v>
      </c>
      <c r="I187" s="61" t="s">
        <v>166</v>
      </c>
      <c r="J187" s="61" t="s">
        <v>167</v>
      </c>
      <c r="K187" s="61" t="s">
        <v>168</v>
      </c>
      <c r="L187" s="177" t="s">
        <v>169</v>
      </c>
      <c r="M187" s="178"/>
      <c r="N187" s="61" t="s">
        <v>170</v>
      </c>
      <c r="O187" s="62" t="s">
        <v>171</v>
      </c>
      <c r="P187" s="29"/>
    </row>
    <row r="188" spans="2:16" ht="15">
      <c r="B188" s="29"/>
      <c r="C188" s="63" t="s">
        <v>172</v>
      </c>
      <c r="D188" s="64" t="str">
        <f>IF(D181&gt;"",D181,"")</f>
        <v>MOMMESSIN Alexis</v>
      </c>
      <c r="E188" s="64" t="str">
        <f>IF(H181&gt;"",H181,"")</f>
        <v>HASHIMLI Khayal</v>
      </c>
      <c r="F188" s="64">
        <f>IF(F181&gt;"",F181&amp;" - "&amp;J181,"")</f>
      </c>
      <c r="G188" s="65">
        <v>1</v>
      </c>
      <c r="H188" s="65">
        <v>1</v>
      </c>
      <c r="I188" s="66">
        <v>6</v>
      </c>
      <c r="J188" s="65"/>
      <c r="K188" s="65"/>
      <c r="L188" s="67">
        <f>IF(ISBLANK(G188),"",COUNTIF(G188:K188,"&gt;=0"))</f>
        <v>3</v>
      </c>
      <c r="M188" s="68">
        <f>IF(ISBLANK(G188),"",(IF(LEFT(G188,1)="-",1,0)+IF(LEFT(H188,1)="-",1,0)+IF(LEFT(I188,1)="-",1,0)+IF(LEFT(J188,1)="-",1,0)+IF(LEFT(K188,1)="-",1,0)))</f>
        <v>0</v>
      </c>
      <c r="N188" s="69">
        <f aca="true" t="shared" si="8" ref="N188:O192">IF(L188=3,1,"")</f>
        <v>1</v>
      </c>
      <c r="O188" s="70">
        <f t="shared" si="8"/>
      </c>
      <c r="P188" s="29"/>
    </row>
    <row r="189" spans="2:16" ht="15">
      <c r="B189" s="29"/>
      <c r="C189" s="63" t="s">
        <v>173</v>
      </c>
      <c r="D189" s="64" t="str">
        <f>IF(D182&gt;"",D182,"")</f>
        <v>SCHAFFTER Simon</v>
      </c>
      <c r="E189" s="64" t="str">
        <f>IF(H182&gt;"",H182,"")</f>
        <v>JAFARZADE Jafar</v>
      </c>
      <c r="F189" s="64">
        <f>IF(F182&gt;"",F182&amp;" - "&amp;J182,"")</f>
      </c>
      <c r="G189" s="65">
        <v>4</v>
      </c>
      <c r="H189" s="65">
        <v>5</v>
      </c>
      <c r="I189" s="65">
        <v>7</v>
      </c>
      <c r="J189" s="65"/>
      <c r="K189" s="65"/>
      <c r="L189" s="67">
        <f>IF(ISBLANK(G189),"",COUNTIF(G189:K189,"&gt;=0"))</f>
        <v>3</v>
      </c>
      <c r="M189" s="68">
        <f>IF(ISBLANK(G189),"",(IF(LEFT(G189,1)="-",1,0)+IF(LEFT(H189,1)="-",1,0)+IF(LEFT(I189,1)="-",1,0)+IF(LEFT(J189,1)="-",1,0)+IF(LEFT(K189,1)="-",1,0)))</f>
        <v>0</v>
      </c>
      <c r="N189" s="69">
        <f t="shared" si="8"/>
        <v>1</v>
      </c>
      <c r="O189" s="70">
        <f t="shared" si="8"/>
      </c>
      <c r="P189" s="29"/>
    </row>
    <row r="190" spans="2:16" ht="15">
      <c r="B190" s="29"/>
      <c r="C190" s="71" t="s">
        <v>174</v>
      </c>
      <c r="D190" s="64" t="str">
        <f>IF(D184&gt;"",D184&amp;" / "&amp;D185,"")</f>
        <v>MOMMESSIN Alexis / SCHAFFTER Simon</v>
      </c>
      <c r="E190" s="64" t="str">
        <f>IF(H184&gt;"",H184&amp;" / "&amp;H185,"")</f>
        <v>HASHIMLI Khayal / JAFARZADE Jafar</v>
      </c>
      <c r="F190" s="72"/>
      <c r="G190" s="73">
        <v>6</v>
      </c>
      <c r="H190" s="65">
        <v>5</v>
      </c>
      <c r="I190" s="65">
        <v>9</v>
      </c>
      <c r="J190" s="74"/>
      <c r="K190" s="74"/>
      <c r="L190" s="67">
        <f>IF(ISBLANK(G190),"",COUNTIF(G190:K190,"&gt;=0"))</f>
        <v>3</v>
      </c>
      <c r="M190" s="68">
        <f>IF(ISBLANK(G190),"",(IF(LEFT(G190,1)="-",1,0)+IF(LEFT(H190,1)="-",1,0)+IF(LEFT(I190,1)="-",1,0)+IF(LEFT(J190,1)="-",1,0)+IF(LEFT(K190,1)="-",1,0)))</f>
        <v>0</v>
      </c>
      <c r="N190" s="69">
        <f t="shared" si="8"/>
        <v>1</v>
      </c>
      <c r="O190" s="70">
        <f t="shared" si="8"/>
      </c>
      <c r="P190" s="29"/>
    </row>
    <row r="191" spans="2:16" ht="15">
      <c r="B191" s="29"/>
      <c r="C191" s="63" t="s">
        <v>175</v>
      </c>
      <c r="D191" s="64" t="str">
        <f>IF(D181&gt;"",D181,"")</f>
        <v>MOMMESSIN Alexis</v>
      </c>
      <c r="E191" s="64" t="str">
        <f>IF(H182&gt;"",H182,"")</f>
        <v>JAFARZADE Jafar</v>
      </c>
      <c r="F191" s="75"/>
      <c r="G191" s="76"/>
      <c r="H191" s="77"/>
      <c r="I191" s="74"/>
      <c r="J191" s="65"/>
      <c r="K191" s="65"/>
      <c r="L191" s="67">
        <f>IF(ISBLANK(G191),"",COUNTIF(G191:K191,"&gt;=0"))</f>
      </c>
      <c r="M191" s="68">
        <f>IF(ISBLANK(G191),"",(IF(LEFT(G191,1)="-",1,0)+IF(LEFT(H191,1)="-",1,0)+IF(LEFT(I191,1)="-",1,0)+IF(LEFT(J191,1)="-",1,0)+IF(LEFT(K191,1)="-",1,0)))</f>
      </c>
      <c r="N191" s="69">
        <f t="shared" si="8"/>
      </c>
      <c r="O191" s="70">
        <f t="shared" si="8"/>
      </c>
      <c r="P191" s="29"/>
    </row>
    <row r="192" spans="2:16" ht="15.75" thickBot="1">
      <c r="B192" s="29"/>
      <c r="C192" s="63" t="s">
        <v>176</v>
      </c>
      <c r="D192" s="64" t="str">
        <f>IF(D182&gt;"",D182,"")</f>
        <v>SCHAFFTER Simon</v>
      </c>
      <c r="E192" s="64" t="str">
        <f>IF(H181&gt;"",H181,"")</f>
        <v>HASHIMLI Khayal</v>
      </c>
      <c r="F192" s="75"/>
      <c r="G192" s="73"/>
      <c r="H192" s="65"/>
      <c r="I192" s="65"/>
      <c r="J192" s="65"/>
      <c r="K192" s="65"/>
      <c r="L192" s="67">
        <f>IF(ISBLANK(G192),"",COUNTIF(G192:K192,"&gt;=0"))</f>
      </c>
      <c r="M192" s="68">
        <f>IF(ISBLANK(G192),"",(IF(LEFT(G192,1)="-",1,0)+IF(LEFT(H192,1)="-",1,0)+IF(LEFT(I192,1)="-",1,0)+IF(LEFT(J192,1)="-",1,0)+IF(LEFT(K192,1)="-",1,0)))</f>
      </c>
      <c r="N192" s="69">
        <f t="shared" si="8"/>
      </c>
      <c r="O192" s="70">
        <f t="shared" si="8"/>
      </c>
      <c r="P192" s="29"/>
    </row>
    <row r="193" spans="2:16" ht="15.75" thickBot="1">
      <c r="B193" s="90"/>
      <c r="C193" s="25"/>
      <c r="D193" s="25"/>
      <c r="E193" s="25"/>
      <c r="F193" s="25"/>
      <c r="G193" s="25"/>
      <c r="H193" s="25"/>
      <c r="I193" s="25"/>
      <c r="J193" s="78" t="s">
        <v>177</v>
      </c>
      <c r="K193" s="79"/>
      <c r="L193" s="80">
        <f>IF(ISBLANK(D181),"",SUM(L188:L192))</f>
        <v>9</v>
      </c>
      <c r="M193" s="81">
        <f>IF(ISBLANK(H181),"",SUM(M188:M192))</f>
        <v>0</v>
      </c>
      <c r="N193" s="82">
        <f>IF(ISBLANK(G188),"",SUM(N188:N192))</f>
        <v>3</v>
      </c>
      <c r="O193" s="83">
        <f>IF(ISBLANK(G188),"",SUM(O188:O192))</f>
        <v>0</v>
      </c>
      <c r="P193" s="29"/>
    </row>
    <row r="194" spans="2:16" ht="15">
      <c r="B194" s="90"/>
      <c r="C194" s="25" t="s">
        <v>178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33"/>
    </row>
    <row r="195" spans="2:16" ht="15">
      <c r="B195" s="90"/>
      <c r="C195" s="84"/>
      <c r="D195" s="25" t="s">
        <v>179</v>
      </c>
      <c r="E195" s="25" t="s">
        <v>180</v>
      </c>
      <c r="F195" s="23"/>
      <c r="G195" s="25"/>
      <c r="H195" s="25" t="s">
        <v>181</v>
      </c>
      <c r="I195" s="23"/>
      <c r="J195" s="25"/>
      <c r="K195" s="23" t="s">
        <v>182</v>
      </c>
      <c r="L195" s="23"/>
      <c r="M195" s="25"/>
      <c r="N195" s="25"/>
      <c r="O195" s="25"/>
      <c r="P195" s="33"/>
    </row>
    <row r="196" spans="2:16" ht="15.75" thickBot="1">
      <c r="B196" s="90"/>
      <c r="C196" s="85"/>
      <c r="D196" s="86" t="str">
        <f>D180</f>
        <v>FRA/SUI</v>
      </c>
      <c r="E196" s="25" t="str">
        <f>H180</f>
        <v>AZE</v>
      </c>
      <c r="F196" s="25"/>
      <c r="G196" s="25"/>
      <c r="H196" s="25"/>
      <c r="I196" s="25"/>
      <c r="J196" s="25"/>
      <c r="K196" s="179" t="str">
        <f>IF(N193=3,D180,IF(O193=3,H180,IF(N193=5,IF(O193=5,"tasan",""),"")))</f>
        <v>FRA/SUI</v>
      </c>
      <c r="L196" s="180"/>
      <c r="M196" s="180"/>
      <c r="N196" s="180"/>
      <c r="O196" s="181"/>
      <c r="P196" s="29"/>
    </row>
    <row r="197" spans="2:16" ht="15">
      <c r="B197" s="92"/>
      <c r="C197" s="87"/>
      <c r="D197" s="87"/>
      <c r="E197" s="87"/>
      <c r="F197" s="87"/>
      <c r="G197" s="87"/>
      <c r="H197" s="87"/>
      <c r="I197" s="87"/>
      <c r="J197" s="87"/>
      <c r="K197" s="88"/>
      <c r="L197" s="88"/>
      <c r="M197" s="88"/>
      <c r="N197" s="88"/>
      <c r="O197" s="88"/>
      <c r="P197" s="89"/>
    </row>
    <row r="199" spans="2:15" ht="15">
      <c r="B199" s="23"/>
      <c r="C199" s="24" t="s">
        <v>146</v>
      </c>
      <c r="D199" s="25"/>
      <c r="E199" s="25"/>
      <c r="F199" s="23"/>
      <c r="G199" s="26" t="s">
        <v>147</v>
      </c>
      <c r="H199" s="27"/>
      <c r="I199" s="28"/>
      <c r="J199" s="163">
        <v>42341</v>
      </c>
      <c r="K199" s="164"/>
      <c r="L199" s="164"/>
      <c r="M199" s="164"/>
      <c r="N199" s="165"/>
      <c r="O199" s="29"/>
    </row>
    <row r="200" spans="2:15" ht="15">
      <c r="B200" s="30"/>
      <c r="C200" s="30" t="s">
        <v>148</v>
      </c>
      <c r="D200" s="25"/>
      <c r="E200" s="25"/>
      <c r="F200" s="23"/>
      <c r="G200" s="26" t="s">
        <v>149</v>
      </c>
      <c r="H200" s="27"/>
      <c r="I200" s="28"/>
      <c r="J200" s="166" t="s">
        <v>150</v>
      </c>
      <c r="K200" s="164"/>
      <c r="L200" s="164"/>
      <c r="M200" s="164"/>
      <c r="N200" s="165"/>
      <c r="O200" s="29"/>
    </row>
    <row r="201" spans="2:15" ht="15">
      <c r="B201" s="23"/>
      <c r="C201" s="31"/>
      <c r="D201" s="25"/>
      <c r="E201" s="25"/>
      <c r="F201" s="25"/>
      <c r="G201" s="32"/>
      <c r="H201" s="25"/>
      <c r="I201" s="25"/>
      <c r="J201" s="25"/>
      <c r="K201" s="25"/>
      <c r="L201" s="25"/>
      <c r="M201" s="25"/>
      <c r="N201" s="25"/>
      <c r="O201" s="33"/>
    </row>
    <row r="202" spans="2:15" ht="15">
      <c r="B202" s="34" t="s">
        <v>151</v>
      </c>
      <c r="C202" s="167" t="s">
        <v>80</v>
      </c>
      <c r="D202" s="168"/>
      <c r="E202" s="36"/>
      <c r="F202" s="34" t="s">
        <v>151</v>
      </c>
      <c r="G202" s="167" t="s">
        <v>231</v>
      </c>
      <c r="H202" s="168"/>
      <c r="I202" s="38"/>
      <c r="J202" s="38"/>
      <c r="K202" s="38"/>
      <c r="L202" s="38"/>
      <c r="M202" s="38"/>
      <c r="N202" s="39"/>
      <c r="O202" s="29"/>
    </row>
    <row r="203" spans="2:15" ht="15">
      <c r="B203" s="40" t="s">
        <v>153</v>
      </c>
      <c r="C203" s="169" t="s">
        <v>232</v>
      </c>
      <c r="D203" s="170"/>
      <c r="E203" s="42"/>
      <c r="F203" s="43" t="s">
        <v>155</v>
      </c>
      <c r="G203" s="182" t="s">
        <v>233</v>
      </c>
      <c r="H203" s="183"/>
      <c r="I203" s="183"/>
      <c r="J203" s="183"/>
      <c r="K203" s="183"/>
      <c r="L203" s="183"/>
      <c r="M203" s="183"/>
      <c r="N203" s="184"/>
      <c r="O203" s="29"/>
    </row>
    <row r="204" spans="2:15" ht="15">
      <c r="B204" s="47" t="s">
        <v>157</v>
      </c>
      <c r="C204" s="169" t="s">
        <v>234</v>
      </c>
      <c r="D204" s="170"/>
      <c r="E204" s="42"/>
      <c r="F204" s="48" t="s">
        <v>159</v>
      </c>
      <c r="G204" s="169" t="s">
        <v>235</v>
      </c>
      <c r="H204" s="185"/>
      <c r="I204" s="185"/>
      <c r="J204" s="185"/>
      <c r="K204" s="185"/>
      <c r="L204" s="185"/>
      <c r="M204" s="185"/>
      <c r="N204" s="186"/>
      <c r="O204" s="29"/>
    </row>
    <row r="205" spans="2:15" ht="15">
      <c r="B205" s="51" t="s">
        <v>161</v>
      </c>
      <c r="C205" s="52"/>
      <c r="D205" s="53"/>
      <c r="E205" s="54"/>
      <c r="F205" s="51" t="s">
        <v>161</v>
      </c>
      <c r="G205" s="52"/>
      <c r="H205" s="55"/>
      <c r="I205" s="55"/>
      <c r="J205" s="55"/>
      <c r="K205" s="55"/>
      <c r="L205" s="55"/>
      <c r="M205" s="55"/>
      <c r="N205" s="55"/>
      <c r="O205" s="33"/>
    </row>
    <row r="206" spans="2:15" ht="15">
      <c r="B206" s="56"/>
      <c r="C206" s="169" t="s">
        <v>232</v>
      </c>
      <c r="D206" s="170"/>
      <c r="E206" s="42"/>
      <c r="F206" s="57"/>
      <c r="G206" s="182" t="s">
        <v>233</v>
      </c>
      <c r="H206" s="183"/>
      <c r="I206" s="183"/>
      <c r="J206" s="183"/>
      <c r="K206" s="183"/>
      <c r="L206" s="183"/>
      <c r="M206" s="183"/>
      <c r="N206" s="184"/>
      <c r="O206" s="29"/>
    </row>
    <row r="207" spans="2:15" ht="15">
      <c r="B207" s="58"/>
      <c r="C207" s="169" t="s">
        <v>234</v>
      </c>
      <c r="D207" s="170"/>
      <c r="E207" s="42"/>
      <c r="F207" s="59"/>
      <c r="G207" s="169"/>
      <c r="H207" s="185"/>
      <c r="I207" s="185"/>
      <c r="J207" s="185"/>
      <c r="K207" s="185"/>
      <c r="L207" s="185"/>
      <c r="M207" s="185"/>
      <c r="N207" s="186"/>
      <c r="O207" s="29"/>
    </row>
    <row r="208" spans="2:15" ht="15">
      <c r="B208" s="25"/>
      <c r="C208" s="25"/>
      <c r="D208" s="25"/>
      <c r="E208" s="25"/>
      <c r="F208" s="32" t="s">
        <v>162</v>
      </c>
      <c r="G208" s="32"/>
      <c r="H208" s="32"/>
      <c r="I208" s="32"/>
      <c r="J208" s="25"/>
      <c r="K208" s="25"/>
      <c r="L208" s="25"/>
      <c r="M208" s="60"/>
      <c r="N208" s="23"/>
      <c r="O208" s="33"/>
    </row>
    <row r="209" spans="2:15" ht="15">
      <c r="B209" s="30" t="s">
        <v>163</v>
      </c>
      <c r="C209" s="25"/>
      <c r="D209" s="25"/>
      <c r="E209" s="25"/>
      <c r="F209" s="61" t="s">
        <v>164</v>
      </c>
      <c r="G209" s="61" t="s">
        <v>165</v>
      </c>
      <c r="H209" s="61" t="s">
        <v>166</v>
      </c>
      <c r="I209" s="61" t="s">
        <v>167</v>
      </c>
      <c r="J209" s="61" t="s">
        <v>168</v>
      </c>
      <c r="K209" s="177" t="s">
        <v>169</v>
      </c>
      <c r="L209" s="178"/>
      <c r="M209" s="61" t="s">
        <v>170</v>
      </c>
      <c r="N209" s="62" t="s">
        <v>171</v>
      </c>
      <c r="O209" s="29"/>
    </row>
    <row r="210" spans="2:15" ht="15">
      <c r="B210" s="63" t="s">
        <v>172</v>
      </c>
      <c r="C210" s="64" t="str">
        <f>IF(C203&gt;"",C203,"")</f>
        <v>CANO Rodrigo</v>
      </c>
      <c r="D210" s="64" t="str">
        <f>IF(G203&gt;"",G203,"")</f>
        <v>BOCKOVEN Chase</v>
      </c>
      <c r="E210" s="64">
        <f>IF(E203&gt;"",E203&amp;" - "&amp;I203,"")</f>
      </c>
      <c r="F210" s="65">
        <v>-13</v>
      </c>
      <c r="G210" s="65">
        <v>4</v>
      </c>
      <c r="H210" s="66">
        <v>6</v>
      </c>
      <c r="I210" s="65">
        <v>11</v>
      </c>
      <c r="J210" s="65"/>
      <c r="K210" s="67">
        <f>IF(ISBLANK(F210),"",COUNTIF(F210:J210,"&gt;=0"))</f>
        <v>3</v>
      </c>
      <c r="L210" s="68">
        <f>IF(ISBLANK(F210),"",(IF(LEFT(F210,1)="-",1,0)+IF(LEFT(G210,1)="-",1,0)+IF(LEFT(H210,1)="-",1,0)+IF(LEFT(I210,1)="-",1,0)+IF(LEFT(J210,1)="-",1,0)))</f>
        <v>1</v>
      </c>
      <c r="M210" s="69">
        <f aca="true" t="shared" si="9" ref="M210:N214">IF(K210=3,1,"")</f>
        <v>1</v>
      </c>
      <c r="N210" s="70">
        <f t="shared" si="9"/>
      </c>
      <c r="O210" s="29"/>
    </row>
    <row r="211" spans="2:15" ht="15">
      <c r="B211" s="63" t="s">
        <v>173</v>
      </c>
      <c r="C211" s="64" t="str">
        <f>IF(C204&gt;"",C204,"")</f>
        <v>MASIP Joan</v>
      </c>
      <c r="D211" s="64" t="str">
        <f>IF(G204&gt;"",G204,"")</f>
        <v>AMIRI NIA Soroosh</v>
      </c>
      <c r="E211" s="64">
        <f>IF(E204&gt;"",E204&amp;" - "&amp;I204,"")</f>
      </c>
      <c r="F211" s="65">
        <v>5</v>
      </c>
      <c r="G211" s="65">
        <v>-8</v>
      </c>
      <c r="H211" s="65">
        <v>-12</v>
      </c>
      <c r="I211" s="65">
        <v>13</v>
      </c>
      <c r="J211" s="65">
        <v>-14</v>
      </c>
      <c r="K211" s="67">
        <f>IF(ISBLANK(F211),"",COUNTIF(F211:J211,"&gt;=0"))</f>
        <v>2</v>
      </c>
      <c r="L211" s="68">
        <f>IF(ISBLANK(F211),"",(IF(LEFT(F211,1)="-",1,0)+IF(LEFT(G211,1)="-",1,0)+IF(LEFT(H211,1)="-",1,0)+IF(LEFT(I211,1)="-",1,0)+IF(LEFT(J211,1)="-",1,0)))</f>
        <v>3</v>
      </c>
      <c r="M211" s="69">
        <f t="shared" si="9"/>
      </c>
      <c r="N211" s="70">
        <f t="shared" si="9"/>
        <v>1</v>
      </c>
      <c r="O211" s="29"/>
    </row>
    <row r="212" spans="2:15" ht="15">
      <c r="B212" s="71" t="s">
        <v>174</v>
      </c>
      <c r="C212" s="64" t="str">
        <f>IF(C206&gt;"",C206&amp;" / "&amp;C207,"")</f>
        <v>CANO Rodrigo / MASIP Joan</v>
      </c>
      <c r="D212" s="64" t="str">
        <f>IF(G206&gt;"",G206&amp;" / "&amp;G207,"")</f>
        <v>BOCKOVEN Chase / </v>
      </c>
      <c r="E212" s="72"/>
      <c r="F212" s="73">
        <v>5</v>
      </c>
      <c r="G212" s="65">
        <v>8</v>
      </c>
      <c r="H212" s="65">
        <v>7</v>
      </c>
      <c r="I212" s="74"/>
      <c r="J212" s="74"/>
      <c r="K212" s="67">
        <f>IF(ISBLANK(F212),"",COUNTIF(F212:J212,"&gt;=0"))</f>
        <v>3</v>
      </c>
      <c r="L212" s="68">
        <f>IF(ISBLANK(F212),"",(IF(LEFT(F212,1)="-",1,0)+IF(LEFT(G212,1)="-",1,0)+IF(LEFT(H212,1)="-",1,0)+IF(LEFT(I212,1)="-",1,0)+IF(LEFT(J212,1)="-",1,0)))</f>
        <v>0</v>
      </c>
      <c r="M212" s="69">
        <f t="shared" si="9"/>
        <v>1</v>
      </c>
      <c r="N212" s="70">
        <f t="shared" si="9"/>
      </c>
      <c r="O212" s="29"/>
    </row>
    <row r="213" spans="2:15" ht="15">
      <c r="B213" s="63" t="s">
        <v>175</v>
      </c>
      <c r="C213" s="64" t="str">
        <f>IF(C203&gt;"",C203,"")</f>
        <v>CANO Rodrigo</v>
      </c>
      <c r="D213" s="64" t="str">
        <f>IF(G204&gt;"",G204,"")</f>
        <v>AMIRI NIA Soroosh</v>
      </c>
      <c r="E213" s="75"/>
      <c r="F213" s="76">
        <v>-4</v>
      </c>
      <c r="G213" s="77">
        <v>-7</v>
      </c>
      <c r="H213" s="74">
        <v>-2</v>
      </c>
      <c r="I213" s="65"/>
      <c r="J213" s="65"/>
      <c r="K213" s="67">
        <f>IF(ISBLANK(F213),"",COUNTIF(F213:J213,"&gt;=0"))</f>
        <v>0</v>
      </c>
      <c r="L213" s="68">
        <f>IF(ISBLANK(F213),"",(IF(LEFT(F213,1)="-",1,0)+IF(LEFT(G213,1)="-",1,0)+IF(LEFT(H213,1)="-",1,0)+IF(LEFT(I213,1)="-",1,0)+IF(LEFT(J213,1)="-",1,0)))</f>
        <v>3</v>
      </c>
      <c r="M213" s="69">
        <f t="shared" si="9"/>
      </c>
      <c r="N213" s="70">
        <f t="shared" si="9"/>
        <v>1</v>
      </c>
      <c r="O213" s="29"/>
    </row>
    <row r="214" spans="2:15" ht="15.75" thickBot="1">
      <c r="B214" s="63" t="s">
        <v>176</v>
      </c>
      <c r="C214" s="64" t="str">
        <f>IF(C204&gt;"",C204,"")</f>
        <v>MASIP Joan</v>
      </c>
      <c r="D214" s="64" t="str">
        <f>IF(G203&gt;"",G203,"")</f>
        <v>BOCKOVEN Chase</v>
      </c>
      <c r="E214" s="75"/>
      <c r="F214" s="73">
        <v>8</v>
      </c>
      <c r="G214" s="65">
        <v>6</v>
      </c>
      <c r="H214" s="65">
        <v>5</v>
      </c>
      <c r="I214" s="65"/>
      <c r="J214" s="65"/>
      <c r="K214" s="67">
        <f>IF(ISBLANK(F214),"",COUNTIF(F214:J214,"&gt;=0"))</f>
        <v>3</v>
      </c>
      <c r="L214" s="68">
        <f>IF(ISBLANK(F214),"",(IF(LEFT(F214,1)="-",1,0)+IF(LEFT(G214,1)="-",1,0)+IF(LEFT(H214,1)="-",1,0)+IF(LEFT(I214,1)="-",1,0)+IF(LEFT(J214,1)="-",1,0)))</f>
        <v>0</v>
      </c>
      <c r="M214" s="69">
        <f t="shared" si="9"/>
        <v>1</v>
      </c>
      <c r="N214" s="70">
        <f t="shared" si="9"/>
      </c>
      <c r="O214" s="29"/>
    </row>
    <row r="215" spans="2:15" ht="15.75" thickBot="1">
      <c r="B215" s="25"/>
      <c r="C215" s="25"/>
      <c r="D215" s="25"/>
      <c r="E215" s="25"/>
      <c r="F215" s="25"/>
      <c r="G215" s="25"/>
      <c r="H215" s="25"/>
      <c r="I215" s="78" t="s">
        <v>177</v>
      </c>
      <c r="J215" s="79"/>
      <c r="K215" s="80">
        <f>IF(ISBLANK(C203),"",SUM(K210:K214))</f>
        <v>11</v>
      </c>
      <c r="L215" s="81">
        <f>IF(ISBLANK(G203),"",SUM(L210:L214))</f>
        <v>7</v>
      </c>
      <c r="M215" s="82">
        <f>IF(ISBLANK(F210),"",SUM(M210:M214))</f>
        <v>3</v>
      </c>
      <c r="N215" s="83">
        <f>IF(ISBLANK(F210),"",SUM(N210:N214))</f>
        <v>2</v>
      </c>
      <c r="O215" s="29"/>
    </row>
    <row r="216" spans="2:15" ht="15">
      <c r="B216" s="25" t="s">
        <v>178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33"/>
    </row>
    <row r="217" spans="2:15" ht="15">
      <c r="B217" s="84"/>
      <c r="C217" s="25" t="s">
        <v>179</v>
      </c>
      <c r="D217" s="25" t="s">
        <v>180</v>
      </c>
      <c r="E217" s="23"/>
      <c r="F217" s="25"/>
      <c r="G217" s="25" t="s">
        <v>181</v>
      </c>
      <c r="H217" s="23"/>
      <c r="I217" s="25"/>
      <c r="J217" s="23" t="s">
        <v>182</v>
      </c>
      <c r="K217" s="23"/>
      <c r="L217" s="25"/>
      <c r="M217" s="25"/>
      <c r="N217" s="25"/>
      <c r="O217" s="33"/>
    </row>
    <row r="218" spans="2:15" ht="15.75" thickBot="1">
      <c r="B218" s="85"/>
      <c r="C218" s="86" t="str">
        <f>C202</f>
        <v>ESP3</v>
      </c>
      <c r="D218" s="25" t="str">
        <f>G202</f>
        <v>USA/Iran</v>
      </c>
      <c r="E218" s="25"/>
      <c r="F218" s="25"/>
      <c r="G218" s="25"/>
      <c r="H218" s="25"/>
      <c r="I218" s="25"/>
      <c r="J218" s="179" t="str">
        <f>IF(M215=3,C202,IF(N215=3,G202,IF(M215=5,IF(N215=5,"tasan",""),"")))</f>
        <v>ESP3</v>
      </c>
      <c r="K218" s="180"/>
      <c r="L218" s="180"/>
      <c r="M218" s="180"/>
      <c r="N218" s="181"/>
      <c r="O218" s="29"/>
    </row>
    <row r="219" spans="2:15" ht="15">
      <c r="B219" s="87"/>
      <c r="C219" s="87"/>
      <c r="D219" s="87"/>
      <c r="E219" s="87"/>
      <c r="F219" s="87"/>
      <c r="G219" s="87"/>
      <c r="H219" s="87"/>
      <c r="I219" s="87"/>
      <c r="J219" s="88"/>
      <c r="K219" s="88"/>
      <c r="L219" s="88"/>
      <c r="M219" s="88"/>
      <c r="N219" s="88"/>
      <c r="O219" s="89"/>
    </row>
    <row r="221" spans="2:15" ht="15">
      <c r="B221" s="23"/>
      <c r="C221" s="24" t="s">
        <v>146</v>
      </c>
      <c r="D221" s="25"/>
      <c r="E221" s="25"/>
      <c r="F221" s="23"/>
      <c r="G221" s="26" t="s">
        <v>147</v>
      </c>
      <c r="H221" s="27"/>
      <c r="I221" s="28"/>
      <c r="J221" s="163">
        <v>42341</v>
      </c>
      <c r="K221" s="164"/>
      <c r="L221" s="164"/>
      <c r="M221" s="164"/>
      <c r="N221" s="165"/>
      <c r="O221" s="29"/>
    </row>
    <row r="222" spans="2:15" ht="15">
      <c r="B222" s="30"/>
      <c r="C222" s="30" t="s">
        <v>148</v>
      </c>
      <c r="D222" s="25"/>
      <c r="E222" s="25"/>
      <c r="F222" s="23"/>
      <c r="G222" s="26" t="s">
        <v>149</v>
      </c>
      <c r="H222" s="27"/>
      <c r="I222" s="28"/>
      <c r="J222" s="166" t="s">
        <v>150</v>
      </c>
      <c r="K222" s="164"/>
      <c r="L222" s="164"/>
      <c r="M222" s="164"/>
      <c r="N222" s="165"/>
      <c r="O222" s="29"/>
    </row>
    <row r="223" spans="2:15" ht="15">
      <c r="B223" s="23"/>
      <c r="C223" s="31"/>
      <c r="D223" s="25"/>
      <c r="E223" s="25"/>
      <c r="F223" s="25"/>
      <c r="G223" s="32"/>
      <c r="H223" s="25"/>
      <c r="I223" s="25"/>
      <c r="J223" s="25"/>
      <c r="K223" s="25"/>
      <c r="L223" s="25"/>
      <c r="M223" s="25"/>
      <c r="N223" s="25"/>
      <c r="O223" s="33"/>
    </row>
    <row r="224" spans="2:15" ht="15">
      <c r="B224" s="34" t="s">
        <v>151</v>
      </c>
      <c r="C224" s="167" t="s">
        <v>88</v>
      </c>
      <c r="D224" s="168"/>
      <c r="E224" s="36"/>
      <c r="F224" s="34" t="s">
        <v>151</v>
      </c>
      <c r="G224" s="37" t="s">
        <v>90</v>
      </c>
      <c r="H224" s="38"/>
      <c r="I224" s="38"/>
      <c r="J224" s="38"/>
      <c r="K224" s="38"/>
      <c r="L224" s="38"/>
      <c r="M224" s="38"/>
      <c r="N224" s="39"/>
      <c r="O224" s="29"/>
    </row>
    <row r="225" spans="2:15" ht="15">
      <c r="B225" s="40" t="s">
        <v>153</v>
      </c>
      <c r="C225" s="169" t="s">
        <v>236</v>
      </c>
      <c r="D225" s="170"/>
      <c r="E225" s="42"/>
      <c r="F225" s="43" t="s">
        <v>155</v>
      </c>
      <c r="G225" s="182" t="s">
        <v>237</v>
      </c>
      <c r="H225" s="183"/>
      <c r="I225" s="183"/>
      <c r="J225" s="183"/>
      <c r="K225" s="183"/>
      <c r="L225" s="183"/>
      <c r="M225" s="183"/>
      <c r="N225" s="184"/>
      <c r="O225" s="29"/>
    </row>
    <row r="226" spans="2:15" ht="15">
      <c r="B226" s="47" t="s">
        <v>157</v>
      </c>
      <c r="C226" s="169" t="s">
        <v>238</v>
      </c>
      <c r="D226" s="170"/>
      <c r="E226" s="42"/>
      <c r="F226" s="48" t="s">
        <v>159</v>
      </c>
      <c r="G226" s="169" t="s">
        <v>239</v>
      </c>
      <c r="H226" s="185"/>
      <c r="I226" s="185"/>
      <c r="J226" s="185"/>
      <c r="K226" s="185"/>
      <c r="L226" s="185"/>
      <c r="M226" s="185"/>
      <c r="N226" s="186"/>
      <c r="O226" s="29"/>
    </row>
    <row r="227" spans="2:15" ht="15">
      <c r="B227" s="51" t="s">
        <v>161</v>
      </c>
      <c r="C227" s="52"/>
      <c r="D227" s="53"/>
      <c r="E227" s="54"/>
      <c r="F227" s="51" t="s">
        <v>161</v>
      </c>
      <c r="G227" s="52"/>
      <c r="H227" s="55"/>
      <c r="I227" s="55"/>
      <c r="J227" s="55"/>
      <c r="K227" s="55"/>
      <c r="L227" s="55"/>
      <c r="M227" s="55"/>
      <c r="N227" s="55"/>
      <c r="O227" s="33"/>
    </row>
    <row r="228" spans="2:15" ht="15">
      <c r="B228" s="56"/>
      <c r="C228" s="169" t="s">
        <v>236</v>
      </c>
      <c r="D228" s="170"/>
      <c r="E228" s="42"/>
      <c r="F228" s="57"/>
      <c r="G228" s="174" t="s">
        <v>237</v>
      </c>
      <c r="H228" s="187"/>
      <c r="I228" s="187"/>
      <c r="J228" s="187"/>
      <c r="K228" s="187"/>
      <c r="L228" s="187"/>
      <c r="M228" s="187"/>
      <c r="N228" s="188"/>
      <c r="O228" s="29"/>
    </row>
    <row r="229" spans="2:15" ht="15">
      <c r="B229" s="58"/>
      <c r="C229" s="169" t="s">
        <v>238</v>
      </c>
      <c r="D229" s="170"/>
      <c r="E229" s="42"/>
      <c r="F229" s="59"/>
      <c r="G229" s="169" t="s">
        <v>239</v>
      </c>
      <c r="H229" s="185"/>
      <c r="I229" s="185"/>
      <c r="J229" s="185"/>
      <c r="K229" s="185"/>
      <c r="L229" s="185"/>
      <c r="M229" s="185"/>
      <c r="N229" s="186"/>
      <c r="O229" s="29"/>
    </row>
    <row r="230" spans="2:15" ht="15">
      <c r="B230" s="25"/>
      <c r="C230" s="25"/>
      <c r="D230" s="25"/>
      <c r="E230" s="25"/>
      <c r="F230" s="32" t="s">
        <v>162</v>
      </c>
      <c r="G230" s="32"/>
      <c r="H230" s="32"/>
      <c r="I230" s="32"/>
      <c r="J230" s="25"/>
      <c r="K230" s="25"/>
      <c r="L230" s="25"/>
      <c r="M230" s="60"/>
      <c r="N230" s="23"/>
      <c r="O230" s="33"/>
    </row>
    <row r="231" spans="2:15" ht="15">
      <c r="B231" s="30" t="s">
        <v>163</v>
      </c>
      <c r="C231" s="25"/>
      <c r="D231" s="25"/>
      <c r="E231" s="25"/>
      <c r="F231" s="61" t="s">
        <v>164</v>
      </c>
      <c r="G231" s="61" t="s">
        <v>165</v>
      </c>
      <c r="H231" s="61" t="s">
        <v>166</v>
      </c>
      <c r="I231" s="61" t="s">
        <v>167</v>
      </c>
      <c r="J231" s="61" t="s">
        <v>168</v>
      </c>
      <c r="K231" s="177" t="s">
        <v>169</v>
      </c>
      <c r="L231" s="178"/>
      <c r="M231" s="61" t="s">
        <v>170</v>
      </c>
      <c r="N231" s="62" t="s">
        <v>171</v>
      </c>
      <c r="O231" s="29"/>
    </row>
    <row r="232" spans="2:15" ht="15">
      <c r="B232" s="63" t="s">
        <v>172</v>
      </c>
      <c r="C232" s="64" t="str">
        <f>IF(C225&gt;"",C225,"")</f>
        <v>POWELL David</v>
      </c>
      <c r="D232" s="64" t="str">
        <f>IF(G225&gt;"",G225,"")</f>
        <v>HORT Tomas</v>
      </c>
      <c r="E232" s="64">
        <f>IF(E225&gt;"",E225&amp;" - "&amp;I225,"")</f>
      </c>
      <c r="F232" s="65">
        <v>4</v>
      </c>
      <c r="G232" s="65">
        <v>1</v>
      </c>
      <c r="H232" s="66">
        <v>7</v>
      </c>
      <c r="I232" s="65"/>
      <c r="J232" s="65"/>
      <c r="K232" s="67">
        <f>IF(ISBLANK(F232),"",COUNTIF(F232:J232,"&gt;=0"))</f>
        <v>3</v>
      </c>
      <c r="L232" s="68">
        <f>IF(ISBLANK(F232),"",(IF(LEFT(F232,1)="-",1,0)+IF(LEFT(G232,1)="-",1,0)+IF(LEFT(H232,1)="-",1,0)+IF(LEFT(I232,1)="-",1,0)+IF(LEFT(J232,1)="-",1,0)))</f>
        <v>0</v>
      </c>
      <c r="M232" s="69">
        <f aca="true" t="shared" si="10" ref="M232:N236">IF(K232=3,1,"")</f>
        <v>1</v>
      </c>
      <c r="N232" s="70">
        <f t="shared" si="10"/>
      </c>
      <c r="O232" s="29"/>
    </row>
    <row r="233" spans="2:15" ht="15">
      <c r="B233" s="63" t="s">
        <v>173</v>
      </c>
      <c r="C233" s="64" t="str">
        <f>IF(C226&gt;"",C226,"")</f>
        <v>HU Heming</v>
      </c>
      <c r="D233" s="64" t="str">
        <f>IF(G226&gt;"",G226,"")</f>
        <v>LEBEDA Michal</v>
      </c>
      <c r="E233" s="64">
        <f>IF(E226&gt;"",E226&amp;" - "&amp;I226,"")</f>
      </c>
      <c r="F233" s="65">
        <v>9</v>
      </c>
      <c r="G233" s="65">
        <v>-14</v>
      </c>
      <c r="H233" s="65">
        <v>7</v>
      </c>
      <c r="I233" s="65">
        <v>-5</v>
      </c>
      <c r="J233" s="65">
        <v>4</v>
      </c>
      <c r="K233" s="67">
        <f>IF(ISBLANK(F233),"",COUNTIF(F233:J233,"&gt;=0"))</f>
        <v>3</v>
      </c>
      <c r="L233" s="68">
        <f>IF(ISBLANK(F233),"",(IF(LEFT(F233,1)="-",1,0)+IF(LEFT(G233,1)="-",1,0)+IF(LEFT(H233,1)="-",1,0)+IF(LEFT(I233,1)="-",1,0)+IF(LEFT(J233,1)="-",1,0)))</f>
        <v>2</v>
      </c>
      <c r="M233" s="69">
        <f t="shared" si="10"/>
        <v>1</v>
      </c>
      <c r="N233" s="70">
        <f t="shared" si="10"/>
      </c>
      <c r="O233" s="29"/>
    </row>
    <row r="234" spans="2:15" ht="15">
      <c r="B234" s="71" t="s">
        <v>174</v>
      </c>
      <c r="C234" s="64" t="str">
        <f>IF(C228&gt;"",C228&amp;" / "&amp;C229,"")</f>
        <v>POWELL David / HU Heming</v>
      </c>
      <c r="D234" s="64" t="str">
        <f>IF(G228&gt;"",G228&amp;" / "&amp;G229,"")</f>
        <v>HORT Tomas / LEBEDA Michal</v>
      </c>
      <c r="E234" s="72"/>
      <c r="F234" s="73">
        <v>6</v>
      </c>
      <c r="G234" s="65">
        <v>8</v>
      </c>
      <c r="H234" s="65">
        <v>9</v>
      </c>
      <c r="I234" s="74"/>
      <c r="J234" s="74"/>
      <c r="K234" s="67">
        <f>IF(ISBLANK(F234),"",COUNTIF(F234:J234,"&gt;=0"))</f>
        <v>3</v>
      </c>
      <c r="L234" s="68">
        <f>IF(ISBLANK(F234),"",(IF(LEFT(F234,1)="-",1,0)+IF(LEFT(G234,1)="-",1,0)+IF(LEFT(H234,1)="-",1,0)+IF(LEFT(I234,1)="-",1,0)+IF(LEFT(J234,1)="-",1,0)))</f>
        <v>0</v>
      </c>
      <c r="M234" s="69">
        <f t="shared" si="10"/>
        <v>1</v>
      </c>
      <c r="N234" s="70">
        <f t="shared" si="10"/>
      </c>
      <c r="O234" s="29"/>
    </row>
    <row r="235" spans="2:15" ht="15">
      <c r="B235" s="63" t="s">
        <v>175</v>
      </c>
      <c r="C235" s="64" t="str">
        <f>IF(C225&gt;"",C225,"")</f>
        <v>POWELL David</v>
      </c>
      <c r="D235" s="64" t="str">
        <f>IF(G226&gt;"",G226,"")</f>
        <v>LEBEDA Michal</v>
      </c>
      <c r="E235" s="75"/>
      <c r="F235" s="76"/>
      <c r="G235" s="77"/>
      <c r="H235" s="74"/>
      <c r="I235" s="65"/>
      <c r="J235" s="65"/>
      <c r="K235" s="67">
        <f>IF(ISBLANK(F235),"",COUNTIF(F235:J235,"&gt;=0"))</f>
      </c>
      <c r="L235" s="68">
        <f>IF(ISBLANK(F235),"",(IF(LEFT(F235,1)="-",1,0)+IF(LEFT(G235,1)="-",1,0)+IF(LEFT(H235,1)="-",1,0)+IF(LEFT(I235,1)="-",1,0)+IF(LEFT(J235,1)="-",1,0)))</f>
      </c>
      <c r="M235" s="69">
        <f t="shared" si="10"/>
      </c>
      <c r="N235" s="70">
        <f t="shared" si="10"/>
      </c>
      <c r="O235" s="29"/>
    </row>
    <row r="236" spans="2:15" ht="15.75" thickBot="1">
      <c r="B236" s="63" t="s">
        <v>176</v>
      </c>
      <c r="C236" s="64" t="str">
        <f>IF(C226&gt;"",C226,"")</f>
        <v>HU Heming</v>
      </c>
      <c r="D236" s="64" t="str">
        <f>IF(G225&gt;"",G225,"")</f>
        <v>HORT Tomas</v>
      </c>
      <c r="E236" s="75"/>
      <c r="F236" s="73"/>
      <c r="G236" s="65"/>
      <c r="H236" s="65"/>
      <c r="I236" s="65"/>
      <c r="J236" s="65"/>
      <c r="K236" s="67">
        <f>IF(ISBLANK(F236),"",COUNTIF(F236:J236,"&gt;=0"))</f>
      </c>
      <c r="L236" s="68">
        <f>IF(ISBLANK(F236),"",(IF(LEFT(F236,1)="-",1,0)+IF(LEFT(G236,1)="-",1,0)+IF(LEFT(H236,1)="-",1,0)+IF(LEFT(I236,1)="-",1,0)+IF(LEFT(J236,1)="-",1,0)))</f>
      </c>
      <c r="M236" s="69">
        <f t="shared" si="10"/>
      </c>
      <c r="N236" s="70">
        <f t="shared" si="10"/>
      </c>
      <c r="O236" s="29"/>
    </row>
    <row r="237" spans="2:15" ht="15.75" thickBot="1">
      <c r="B237" s="25"/>
      <c r="C237" s="25"/>
      <c r="D237" s="25"/>
      <c r="E237" s="25"/>
      <c r="F237" s="25"/>
      <c r="G237" s="25"/>
      <c r="H237" s="25"/>
      <c r="I237" s="78" t="s">
        <v>177</v>
      </c>
      <c r="J237" s="79"/>
      <c r="K237" s="80">
        <f>IF(ISBLANK(C225),"",SUM(K232:K236))</f>
        <v>9</v>
      </c>
      <c r="L237" s="81">
        <f>IF(ISBLANK(G225),"",SUM(L232:L236))</f>
        <v>2</v>
      </c>
      <c r="M237" s="82">
        <f>IF(ISBLANK(F232),"",SUM(M232:M236))</f>
        <v>3</v>
      </c>
      <c r="N237" s="83">
        <f>IF(ISBLANK(F232),"",SUM(N232:N236))</f>
        <v>0</v>
      </c>
      <c r="O237" s="29"/>
    </row>
    <row r="238" spans="2:15" ht="15">
      <c r="B238" s="25" t="s">
        <v>178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33"/>
    </row>
    <row r="239" spans="2:15" ht="15">
      <c r="B239" s="84"/>
      <c r="C239" s="25" t="s">
        <v>179</v>
      </c>
      <c r="D239" s="25" t="s">
        <v>180</v>
      </c>
      <c r="E239" s="23"/>
      <c r="F239" s="25"/>
      <c r="G239" s="25" t="s">
        <v>181</v>
      </c>
      <c r="H239" s="23"/>
      <c r="I239" s="25"/>
      <c r="J239" s="23" t="s">
        <v>182</v>
      </c>
      <c r="K239" s="23"/>
      <c r="L239" s="25"/>
      <c r="M239" s="25"/>
      <c r="N239" s="25"/>
      <c r="O239" s="33"/>
    </row>
    <row r="240" spans="2:15" ht="15.75" thickBot="1">
      <c r="B240" s="85"/>
      <c r="C240" s="86" t="str">
        <f>C224</f>
        <v>AUS</v>
      </c>
      <c r="D240" s="25" t="str">
        <f>G224</f>
        <v>CZE</v>
      </c>
      <c r="E240" s="25"/>
      <c r="F240" s="25"/>
      <c r="G240" s="25"/>
      <c r="H240" s="25"/>
      <c r="I240" s="25"/>
      <c r="J240" s="179" t="str">
        <f>IF(M237=3,C224,IF(N237=3,G224,IF(M237=5,IF(N237=5,"tasan",""),"")))</f>
        <v>AUS</v>
      </c>
      <c r="K240" s="180"/>
      <c r="L240" s="180"/>
      <c r="M240" s="180"/>
      <c r="N240" s="181"/>
      <c r="O240" s="29"/>
    </row>
    <row r="241" spans="2:15" ht="15">
      <c r="B241" s="87"/>
      <c r="C241" s="87"/>
      <c r="D241" s="87"/>
      <c r="E241" s="87"/>
      <c r="F241" s="87"/>
      <c r="G241" s="87"/>
      <c r="H241" s="87"/>
      <c r="I241" s="87"/>
      <c r="J241" s="88"/>
      <c r="K241" s="88"/>
      <c r="L241" s="88"/>
      <c r="M241" s="88"/>
      <c r="N241" s="88"/>
      <c r="O241" s="89"/>
    </row>
    <row r="243" spans="2:15" ht="15">
      <c r="B243" s="23"/>
      <c r="C243" s="24" t="s">
        <v>146</v>
      </c>
      <c r="D243" s="25"/>
      <c r="E243" s="25"/>
      <c r="F243" s="23"/>
      <c r="G243" s="26" t="s">
        <v>147</v>
      </c>
      <c r="H243" s="27"/>
      <c r="I243" s="28"/>
      <c r="J243" s="163">
        <v>42341</v>
      </c>
      <c r="K243" s="164"/>
      <c r="L243" s="164"/>
      <c r="M243" s="164"/>
      <c r="N243" s="165"/>
      <c r="O243" s="29"/>
    </row>
    <row r="244" spans="2:15" ht="15">
      <c r="B244" s="30"/>
      <c r="C244" s="30" t="s">
        <v>148</v>
      </c>
      <c r="D244" s="25"/>
      <c r="E244" s="25"/>
      <c r="F244" s="23"/>
      <c r="G244" s="26" t="s">
        <v>149</v>
      </c>
      <c r="H244" s="27"/>
      <c r="I244" s="28"/>
      <c r="J244" s="166" t="s">
        <v>150</v>
      </c>
      <c r="K244" s="164"/>
      <c r="L244" s="164"/>
      <c r="M244" s="164"/>
      <c r="N244" s="165"/>
      <c r="O244" s="29"/>
    </row>
    <row r="245" spans="2:15" ht="15">
      <c r="B245" s="23"/>
      <c r="C245" s="31"/>
      <c r="D245" s="25"/>
      <c r="E245" s="25"/>
      <c r="F245" s="25"/>
      <c r="G245" s="32"/>
      <c r="H245" s="25"/>
      <c r="I245" s="25"/>
      <c r="J245" s="25"/>
      <c r="K245" s="25"/>
      <c r="L245" s="25"/>
      <c r="M245" s="25"/>
      <c r="N245" s="25"/>
      <c r="O245" s="33"/>
    </row>
    <row r="246" spans="2:15" ht="15">
      <c r="B246" s="34" t="s">
        <v>151</v>
      </c>
      <c r="C246" s="167" t="s">
        <v>240</v>
      </c>
      <c r="D246" s="168"/>
      <c r="E246" s="36"/>
      <c r="F246" s="34" t="s">
        <v>151</v>
      </c>
      <c r="G246" s="167" t="s">
        <v>241</v>
      </c>
      <c r="H246" s="168"/>
      <c r="I246" s="38"/>
      <c r="J246" s="38"/>
      <c r="K246" s="38"/>
      <c r="L246" s="38"/>
      <c r="M246" s="38"/>
      <c r="N246" s="39"/>
      <c r="O246" s="29"/>
    </row>
    <row r="247" spans="2:15" ht="15">
      <c r="B247" s="40" t="s">
        <v>153</v>
      </c>
      <c r="C247" s="169" t="s">
        <v>242</v>
      </c>
      <c r="D247" s="170"/>
      <c r="E247" s="42"/>
      <c r="F247" s="43" t="s">
        <v>155</v>
      </c>
      <c r="G247" s="182" t="s">
        <v>243</v>
      </c>
      <c r="H247" s="183"/>
      <c r="I247" s="183"/>
      <c r="J247" s="183"/>
      <c r="K247" s="183"/>
      <c r="L247" s="183"/>
      <c r="M247" s="183"/>
      <c r="N247" s="184"/>
      <c r="O247" s="29"/>
    </row>
    <row r="248" spans="2:15" ht="15">
      <c r="B248" s="47" t="s">
        <v>157</v>
      </c>
      <c r="C248" s="169" t="s">
        <v>244</v>
      </c>
      <c r="D248" s="170"/>
      <c r="E248" s="42"/>
      <c r="F248" s="48" t="s">
        <v>159</v>
      </c>
      <c r="G248" s="169" t="s">
        <v>245</v>
      </c>
      <c r="H248" s="185"/>
      <c r="I248" s="185"/>
      <c r="J248" s="185"/>
      <c r="K248" s="185"/>
      <c r="L248" s="185"/>
      <c r="M248" s="185"/>
      <c r="N248" s="186"/>
      <c r="O248" s="29"/>
    </row>
    <row r="249" spans="2:15" ht="15">
      <c r="B249" s="51" t="s">
        <v>161</v>
      </c>
      <c r="C249" s="52"/>
      <c r="D249" s="53"/>
      <c r="E249" s="54"/>
      <c r="F249" s="51" t="s">
        <v>161</v>
      </c>
      <c r="G249" s="52"/>
      <c r="H249" s="55"/>
      <c r="I249" s="55"/>
      <c r="J249" s="55"/>
      <c r="K249" s="55"/>
      <c r="L249" s="55"/>
      <c r="M249" s="55"/>
      <c r="N249" s="55"/>
      <c r="O249" s="33"/>
    </row>
    <row r="250" spans="2:15" ht="15">
      <c r="B250" s="56"/>
      <c r="C250" s="169" t="s">
        <v>242</v>
      </c>
      <c r="D250" s="170"/>
      <c r="E250" s="42"/>
      <c r="F250" s="57"/>
      <c r="G250" s="182" t="s">
        <v>243</v>
      </c>
      <c r="H250" s="183"/>
      <c r="I250" s="183"/>
      <c r="J250" s="183"/>
      <c r="K250" s="183"/>
      <c r="L250" s="183"/>
      <c r="M250" s="183"/>
      <c r="N250" s="184"/>
      <c r="O250" s="29"/>
    </row>
    <row r="251" spans="2:15" ht="15">
      <c r="B251" s="58"/>
      <c r="C251" s="169" t="s">
        <v>244</v>
      </c>
      <c r="D251" s="170"/>
      <c r="E251" s="42"/>
      <c r="F251" s="59"/>
      <c r="G251" s="169" t="s">
        <v>245</v>
      </c>
      <c r="H251" s="185"/>
      <c r="I251" s="185"/>
      <c r="J251" s="185"/>
      <c r="K251" s="185"/>
      <c r="L251" s="185"/>
      <c r="M251" s="185"/>
      <c r="N251" s="186"/>
      <c r="O251" s="29"/>
    </row>
    <row r="252" spans="2:15" ht="15">
      <c r="B252" s="25"/>
      <c r="C252" s="25"/>
      <c r="D252" s="25"/>
      <c r="E252" s="25"/>
      <c r="F252" s="32" t="s">
        <v>162</v>
      </c>
      <c r="G252" s="32"/>
      <c r="H252" s="32"/>
      <c r="I252" s="32"/>
      <c r="J252" s="25"/>
      <c r="K252" s="25"/>
      <c r="L252" s="25"/>
      <c r="M252" s="60"/>
      <c r="N252" s="23"/>
      <c r="O252" s="33"/>
    </row>
    <row r="253" spans="2:15" ht="15">
      <c r="B253" s="30" t="s">
        <v>163</v>
      </c>
      <c r="C253" s="25"/>
      <c r="D253" s="25"/>
      <c r="E253" s="25"/>
      <c r="F253" s="61" t="s">
        <v>164</v>
      </c>
      <c r="G253" s="61" t="s">
        <v>165</v>
      </c>
      <c r="H253" s="61" t="s">
        <v>166</v>
      </c>
      <c r="I253" s="61" t="s">
        <v>167</v>
      </c>
      <c r="J253" s="61" t="s">
        <v>168</v>
      </c>
      <c r="K253" s="177" t="s">
        <v>169</v>
      </c>
      <c r="L253" s="178"/>
      <c r="M253" s="61" t="s">
        <v>170</v>
      </c>
      <c r="N253" s="62" t="s">
        <v>171</v>
      </c>
      <c r="O253" s="29"/>
    </row>
    <row r="254" spans="2:15" ht="15">
      <c r="B254" s="63" t="s">
        <v>172</v>
      </c>
      <c r="C254" s="64" t="str">
        <f>IF(C247&gt;"",C247,"")</f>
        <v>SAAREMÄE Rivo</v>
      </c>
      <c r="D254" s="64" t="str">
        <f>IF(G247&gt;"",G247,"")</f>
        <v>SANCHEZ Diego</v>
      </c>
      <c r="E254" s="64">
        <f>IF(E247&gt;"",E247&amp;" - "&amp;I247,"")</f>
      </c>
      <c r="F254" s="65">
        <v>7</v>
      </c>
      <c r="G254" s="65">
        <v>-8</v>
      </c>
      <c r="H254" s="66">
        <v>-7</v>
      </c>
      <c r="I254" s="65">
        <v>-9</v>
      </c>
      <c r="J254" s="65"/>
      <c r="K254" s="67">
        <f>IF(ISBLANK(F254),"",COUNTIF(F254:J254,"&gt;=0"))</f>
        <v>1</v>
      </c>
      <c r="L254" s="68">
        <f>IF(ISBLANK(F254),"",(IF(LEFT(F254,1)="-",1,0)+IF(LEFT(G254,1)="-",1,0)+IF(LEFT(H254,1)="-",1,0)+IF(LEFT(I254,1)="-",1,0)+IF(LEFT(J254,1)="-",1,0)))</f>
        <v>3</v>
      </c>
      <c r="M254" s="69">
        <f aca="true" t="shared" si="11" ref="M254:N258">IF(K254=3,1,"")</f>
      </c>
      <c r="N254" s="70">
        <f t="shared" si="11"/>
        <v>1</v>
      </c>
      <c r="O254" s="29"/>
    </row>
    <row r="255" spans="2:15" ht="15">
      <c r="B255" s="63" t="s">
        <v>173</v>
      </c>
      <c r="C255" s="64" t="str">
        <f>IF(C248&gt;"",C248,"")</f>
        <v>LAANE Lauri</v>
      </c>
      <c r="D255" s="64" t="str">
        <f>IF(G248&gt;"",G248,"")</f>
        <v>CASARES Rafael</v>
      </c>
      <c r="E255" s="64">
        <f>IF(E248&gt;"",E248&amp;" - "&amp;I248,"")</f>
      </c>
      <c r="F255" s="65">
        <v>-9</v>
      </c>
      <c r="G255" s="65">
        <v>9</v>
      </c>
      <c r="H255" s="65">
        <v>-7</v>
      </c>
      <c r="I255" s="65">
        <v>-8</v>
      </c>
      <c r="J255" s="65"/>
      <c r="K255" s="67">
        <f>IF(ISBLANK(F255),"",COUNTIF(F255:J255,"&gt;=0"))</f>
        <v>1</v>
      </c>
      <c r="L255" s="68">
        <f>IF(ISBLANK(F255),"",(IF(LEFT(F255,1)="-",1,0)+IF(LEFT(G255,1)="-",1,0)+IF(LEFT(H255,1)="-",1,0)+IF(LEFT(I255,1)="-",1,0)+IF(LEFT(J255,1)="-",1,0)))</f>
        <v>3</v>
      </c>
      <c r="M255" s="69">
        <f t="shared" si="11"/>
      </c>
      <c r="N255" s="70">
        <f t="shared" si="11"/>
        <v>1</v>
      </c>
      <c r="O255" s="29"/>
    </row>
    <row r="256" spans="2:15" ht="15">
      <c r="B256" s="71" t="s">
        <v>174</v>
      </c>
      <c r="C256" s="64" t="str">
        <f>IF(C250&gt;"",C250&amp;" / "&amp;C251,"")</f>
        <v>SAAREMÄE Rivo / LAANE Lauri</v>
      </c>
      <c r="D256" s="64" t="str">
        <f>IF(G250&gt;"",G250&amp;" / "&amp;G251,"")</f>
        <v>SANCHEZ Diego / CASARES Rafael</v>
      </c>
      <c r="E256" s="72"/>
      <c r="F256" s="73">
        <v>-9</v>
      </c>
      <c r="G256" s="65">
        <v>3</v>
      </c>
      <c r="H256" s="65">
        <v>8</v>
      </c>
      <c r="I256" s="74">
        <v>-10</v>
      </c>
      <c r="J256" s="74">
        <v>3</v>
      </c>
      <c r="K256" s="67">
        <f>IF(ISBLANK(F256),"",COUNTIF(F256:J256,"&gt;=0"))</f>
        <v>3</v>
      </c>
      <c r="L256" s="68">
        <f>IF(ISBLANK(F256),"",(IF(LEFT(F256,1)="-",1,0)+IF(LEFT(G256,1)="-",1,0)+IF(LEFT(H256,1)="-",1,0)+IF(LEFT(I256,1)="-",1,0)+IF(LEFT(J256,1)="-",1,0)))</f>
        <v>2</v>
      </c>
      <c r="M256" s="69">
        <f t="shared" si="11"/>
        <v>1</v>
      </c>
      <c r="N256" s="70">
        <f t="shared" si="11"/>
      </c>
      <c r="O256" s="29"/>
    </row>
    <row r="257" spans="2:15" ht="15">
      <c r="B257" s="63" t="s">
        <v>175</v>
      </c>
      <c r="C257" s="64" t="str">
        <f>IF(C247&gt;"",C247,"")</f>
        <v>SAAREMÄE Rivo</v>
      </c>
      <c r="D257" s="64" t="str">
        <f>IF(G248&gt;"",G248,"")</f>
        <v>CASARES Rafael</v>
      </c>
      <c r="E257" s="75"/>
      <c r="F257" s="76">
        <v>7</v>
      </c>
      <c r="G257" s="77">
        <v>9</v>
      </c>
      <c r="H257" s="74">
        <v>-9</v>
      </c>
      <c r="I257" s="65">
        <v>12</v>
      </c>
      <c r="J257" s="65"/>
      <c r="K257" s="67">
        <f>IF(ISBLANK(F257),"",COUNTIF(F257:J257,"&gt;=0"))</f>
        <v>3</v>
      </c>
      <c r="L257" s="68">
        <f>IF(ISBLANK(F257),"",(IF(LEFT(F257,1)="-",1,0)+IF(LEFT(G257,1)="-",1,0)+IF(LEFT(H257,1)="-",1,0)+IF(LEFT(I257,1)="-",1,0)+IF(LEFT(J257,1)="-",1,0)))</f>
        <v>1</v>
      </c>
      <c r="M257" s="69">
        <f t="shared" si="11"/>
        <v>1</v>
      </c>
      <c r="N257" s="70">
        <f t="shared" si="11"/>
      </c>
      <c r="O257" s="29"/>
    </row>
    <row r="258" spans="2:15" ht="15.75" thickBot="1">
      <c r="B258" s="63" t="s">
        <v>176</v>
      </c>
      <c r="C258" s="64" t="str">
        <f>IF(C248&gt;"",C248,"")</f>
        <v>LAANE Lauri</v>
      </c>
      <c r="D258" s="64" t="str">
        <f>IF(G247&gt;"",G247,"")</f>
        <v>SANCHEZ Diego</v>
      </c>
      <c r="E258" s="75"/>
      <c r="F258" s="73">
        <v>-10</v>
      </c>
      <c r="G258" s="65">
        <v>-7</v>
      </c>
      <c r="H258" s="65">
        <v>7</v>
      </c>
      <c r="I258" s="65">
        <v>-7</v>
      </c>
      <c r="J258" s="65"/>
      <c r="K258" s="67">
        <f>IF(ISBLANK(F258),"",COUNTIF(F258:J258,"&gt;=0"))</f>
        <v>1</v>
      </c>
      <c r="L258" s="68">
        <f>IF(ISBLANK(F258),"",(IF(LEFT(F258,1)="-",1,0)+IF(LEFT(G258,1)="-",1,0)+IF(LEFT(H258,1)="-",1,0)+IF(LEFT(I258,1)="-",1,0)+IF(LEFT(J258,1)="-",1,0)))</f>
        <v>3</v>
      </c>
      <c r="M258" s="69">
        <f t="shared" si="11"/>
      </c>
      <c r="N258" s="70">
        <f t="shared" si="11"/>
        <v>1</v>
      </c>
      <c r="O258" s="29"/>
    </row>
    <row r="259" spans="2:15" ht="15.75" thickBot="1">
      <c r="B259" s="25"/>
      <c r="C259" s="25"/>
      <c r="D259" s="25"/>
      <c r="E259" s="25"/>
      <c r="F259" s="25"/>
      <c r="G259" s="25"/>
      <c r="H259" s="25"/>
      <c r="I259" s="78" t="s">
        <v>177</v>
      </c>
      <c r="J259" s="79"/>
      <c r="K259" s="80">
        <f>IF(ISBLANK(C247),"",SUM(K254:K258))</f>
        <v>9</v>
      </c>
      <c r="L259" s="81">
        <f>IF(ISBLANK(G247),"",SUM(L254:L258))</f>
        <v>12</v>
      </c>
      <c r="M259" s="82">
        <f>IF(ISBLANK(F254),"",SUM(M254:M258))</f>
        <v>2</v>
      </c>
      <c r="N259" s="83">
        <f>IF(ISBLANK(F254),"",SUM(N254:N258))</f>
        <v>3</v>
      </c>
      <c r="O259" s="29"/>
    </row>
    <row r="260" spans="2:15" ht="15">
      <c r="B260" s="25" t="s">
        <v>178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33"/>
    </row>
    <row r="261" spans="2:15" ht="15">
      <c r="B261" s="84"/>
      <c r="C261" s="25" t="s">
        <v>179</v>
      </c>
      <c r="D261" s="25" t="s">
        <v>180</v>
      </c>
      <c r="E261" s="23"/>
      <c r="F261" s="25"/>
      <c r="G261" s="25" t="s">
        <v>181</v>
      </c>
      <c r="H261" s="23"/>
      <c r="I261" s="25"/>
      <c r="J261" s="23" t="s">
        <v>182</v>
      </c>
      <c r="K261" s="23"/>
      <c r="L261" s="25"/>
      <c r="M261" s="25"/>
      <c r="N261" s="25"/>
      <c r="O261" s="33"/>
    </row>
    <row r="262" spans="2:15" ht="15.75" thickBot="1">
      <c r="B262" s="85"/>
      <c r="C262" s="86" t="str">
        <f>C246</f>
        <v>Est</v>
      </c>
      <c r="D262" s="25" t="str">
        <f>G246</f>
        <v>Esp 4</v>
      </c>
      <c r="E262" s="25"/>
      <c r="F262" s="25"/>
      <c r="G262" s="25"/>
      <c r="H262" s="25"/>
      <c r="I262" s="25"/>
      <c r="J262" s="179" t="str">
        <f>IF(M259=3,C246,IF(N259=3,G246,IF(M259=5,IF(N259=5,"tasan",""),"")))</f>
        <v>Esp 4</v>
      </c>
      <c r="K262" s="180"/>
      <c r="L262" s="180"/>
      <c r="M262" s="180"/>
      <c r="N262" s="181"/>
      <c r="O262" s="29"/>
    </row>
    <row r="263" spans="2:15" ht="15">
      <c r="B263" s="87"/>
      <c r="C263" s="87"/>
      <c r="D263" s="87"/>
      <c r="E263" s="87"/>
      <c r="F263" s="87"/>
      <c r="G263" s="87"/>
      <c r="H263" s="87"/>
      <c r="I263" s="87"/>
      <c r="J263" s="88"/>
      <c r="K263" s="88"/>
      <c r="L263" s="88"/>
      <c r="M263" s="88"/>
      <c r="N263" s="88"/>
      <c r="O263" s="89"/>
    </row>
    <row r="265" spans="2:15" ht="15">
      <c r="B265" s="23"/>
      <c r="C265" s="24" t="s">
        <v>146</v>
      </c>
      <c r="D265" s="25"/>
      <c r="E265" s="25"/>
      <c r="F265" s="23"/>
      <c r="G265" s="26" t="s">
        <v>147</v>
      </c>
      <c r="H265" s="27"/>
      <c r="I265" s="28"/>
      <c r="J265" s="163">
        <v>42341</v>
      </c>
      <c r="K265" s="164"/>
      <c r="L265" s="164"/>
      <c r="M265" s="164"/>
      <c r="N265" s="165"/>
      <c r="O265" s="29"/>
    </row>
    <row r="266" spans="2:15" ht="15">
      <c r="B266" s="30"/>
      <c r="C266" s="30" t="s">
        <v>148</v>
      </c>
      <c r="D266" s="25"/>
      <c r="E266" s="25"/>
      <c r="F266" s="23"/>
      <c r="G266" s="26" t="s">
        <v>149</v>
      </c>
      <c r="H266" s="27"/>
      <c r="I266" s="28"/>
      <c r="J266" s="166" t="s">
        <v>150</v>
      </c>
      <c r="K266" s="164"/>
      <c r="L266" s="164"/>
      <c r="M266" s="164"/>
      <c r="N266" s="165"/>
      <c r="O266" s="29"/>
    </row>
    <row r="267" spans="2:15" ht="15">
      <c r="B267" s="23"/>
      <c r="C267" s="31"/>
      <c r="D267" s="25"/>
      <c r="E267" s="25"/>
      <c r="F267" s="25"/>
      <c r="G267" s="32"/>
      <c r="H267" s="25"/>
      <c r="I267" s="25"/>
      <c r="J267" s="25"/>
      <c r="K267" s="25"/>
      <c r="L267" s="25"/>
      <c r="M267" s="25"/>
      <c r="N267" s="25"/>
      <c r="O267" s="33"/>
    </row>
    <row r="268" spans="2:15" ht="15">
      <c r="B268" s="34" t="s">
        <v>151</v>
      </c>
      <c r="C268" s="167" t="s">
        <v>246</v>
      </c>
      <c r="D268" s="168"/>
      <c r="E268" s="36"/>
      <c r="F268" s="34" t="s">
        <v>151</v>
      </c>
      <c r="G268" s="37" t="s">
        <v>247</v>
      </c>
      <c r="H268" s="38"/>
      <c r="I268" s="38"/>
      <c r="J268" s="38"/>
      <c r="K268" s="38"/>
      <c r="L268" s="38"/>
      <c r="M268" s="38"/>
      <c r="N268" s="39"/>
      <c r="O268" s="29"/>
    </row>
    <row r="269" spans="2:15" ht="15">
      <c r="B269" s="40" t="s">
        <v>153</v>
      </c>
      <c r="C269" s="169" t="s">
        <v>248</v>
      </c>
      <c r="D269" s="170"/>
      <c r="E269" s="42"/>
      <c r="F269" s="43" t="s">
        <v>155</v>
      </c>
      <c r="G269" s="182" t="s">
        <v>249</v>
      </c>
      <c r="H269" s="183"/>
      <c r="I269" s="183"/>
      <c r="J269" s="183"/>
      <c r="K269" s="183"/>
      <c r="L269" s="183"/>
      <c r="M269" s="183"/>
      <c r="N269" s="184"/>
      <c r="O269" s="29"/>
    </row>
    <row r="270" spans="2:15" ht="15">
      <c r="B270" s="47" t="s">
        <v>157</v>
      </c>
      <c r="C270" s="169" t="s">
        <v>250</v>
      </c>
      <c r="D270" s="170"/>
      <c r="E270" s="42"/>
      <c r="F270" s="48" t="s">
        <v>159</v>
      </c>
      <c r="G270" s="169" t="s">
        <v>251</v>
      </c>
      <c r="H270" s="185"/>
      <c r="I270" s="185"/>
      <c r="J270" s="185"/>
      <c r="K270" s="185"/>
      <c r="L270" s="185"/>
      <c r="M270" s="185"/>
      <c r="N270" s="186"/>
      <c r="O270" s="29"/>
    </row>
    <row r="271" spans="2:15" ht="15">
      <c r="B271" s="51" t="s">
        <v>161</v>
      </c>
      <c r="C271" s="52"/>
      <c r="D271" s="53"/>
      <c r="E271" s="54"/>
      <c r="F271" s="51" t="s">
        <v>161</v>
      </c>
      <c r="G271" s="52"/>
      <c r="H271" s="55"/>
      <c r="I271" s="55"/>
      <c r="J271" s="55"/>
      <c r="K271" s="55"/>
      <c r="L271" s="55"/>
      <c r="M271" s="55"/>
      <c r="N271" s="55"/>
      <c r="O271" s="33"/>
    </row>
    <row r="272" spans="2:15" ht="15">
      <c r="B272" s="56"/>
      <c r="C272" s="169" t="s">
        <v>248</v>
      </c>
      <c r="D272" s="170"/>
      <c r="E272" s="42"/>
      <c r="F272" s="57"/>
      <c r="G272" s="182" t="s">
        <v>249</v>
      </c>
      <c r="H272" s="183"/>
      <c r="I272" s="183"/>
      <c r="J272" s="183"/>
      <c r="K272" s="183"/>
      <c r="L272" s="183"/>
      <c r="M272" s="183"/>
      <c r="N272" s="184"/>
      <c r="O272" s="29"/>
    </row>
    <row r="273" spans="2:15" ht="15">
      <c r="B273" s="58"/>
      <c r="C273" s="169" t="s">
        <v>250</v>
      </c>
      <c r="D273" s="170"/>
      <c r="E273" s="42"/>
      <c r="F273" s="59"/>
      <c r="G273" s="169" t="s">
        <v>251</v>
      </c>
      <c r="H273" s="185"/>
      <c r="I273" s="185"/>
      <c r="J273" s="185"/>
      <c r="K273" s="185"/>
      <c r="L273" s="185"/>
      <c r="M273" s="185"/>
      <c r="N273" s="186"/>
      <c r="O273" s="29"/>
    </row>
    <row r="274" spans="2:15" ht="15">
      <c r="B274" s="25"/>
      <c r="C274" s="25"/>
      <c r="D274" s="25"/>
      <c r="E274" s="25"/>
      <c r="F274" s="32" t="s">
        <v>162</v>
      </c>
      <c r="G274" s="32"/>
      <c r="H274" s="32"/>
      <c r="I274" s="32"/>
      <c r="J274" s="25"/>
      <c r="K274" s="25"/>
      <c r="L274" s="25"/>
      <c r="M274" s="60"/>
      <c r="N274" s="23"/>
      <c r="O274" s="33"/>
    </row>
    <row r="275" spans="2:15" ht="15">
      <c r="B275" s="30" t="s">
        <v>163</v>
      </c>
      <c r="C275" s="25"/>
      <c r="D275" s="25"/>
      <c r="E275" s="25"/>
      <c r="F275" s="61" t="s">
        <v>164</v>
      </c>
      <c r="G275" s="61" t="s">
        <v>165</v>
      </c>
      <c r="H275" s="61" t="s">
        <v>166</v>
      </c>
      <c r="I275" s="61" t="s">
        <v>167</v>
      </c>
      <c r="J275" s="61" t="s">
        <v>168</v>
      </c>
      <c r="K275" s="177" t="s">
        <v>169</v>
      </c>
      <c r="L275" s="178"/>
      <c r="M275" s="61" t="s">
        <v>170</v>
      </c>
      <c r="N275" s="62" t="s">
        <v>171</v>
      </c>
      <c r="O275" s="29"/>
    </row>
    <row r="276" spans="2:15" ht="15">
      <c r="B276" s="63" t="s">
        <v>172</v>
      </c>
      <c r="C276" s="64" t="str">
        <f>IF(C269&gt;"",C269,"")</f>
        <v>O'CONNOR Miikka</v>
      </c>
      <c r="D276" s="64" t="str">
        <f>IF(G269&gt;"",G269,"")</f>
        <v>ULUCAK Batuhan</v>
      </c>
      <c r="E276" s="64">
        <f>IF(E269&gt;"",E269&amp;" - "&amp;I269,"")</f>
      </c>
      <c r="F276" s="65">
        <v>9</v>
      </c>
      <c r="G276" s="65">
        <v>5</v>
      </c>
      <c r="H276" s="66">
        <v>-6</v>
      </c>
      <c r="I276" s="65">
        <v>9</v>
      </c>
      <c r="J276" s="65"/>
      <c r="K276" s="67">
        <f>IF(ISBLANK(F276),"",COUNTIF(F276:J276,"&gt;=0"))</f>
        <v>3</v>
      </c>
      <c r="L276" s="68">
        <f>IF(ISBLANK(F276),"",(IF(LEFT(F276,1)="-",1,0)+IF(LEFT(G276,1)="-",1,0)+IF(LEFT(H276,1)="-",1,0)+IF(LEFT(I276,1)="-",1,0)+IF(LEFT(J276,1)="-",1,0)))</f>
        <v>1</v>
      </c>
      <c r="M276" s="69">
        <f aca="true" t="shared" si="12" ref="M276:N280">IF(K276=3,1,"")</f>
        <v>1</v>
      </c>
      <c r="N276" s="70">
        <f t="shared" si="12"/>
      </c>
      <c r="O276" s="29"/>
    </row>
    <row r="277" spans="2:15" ht="15">
      <c r="B277" s="63" t="s">
        <v>173</v>
      </c>
      <c r="C277" s="64" t="str">
        <f>IF(C270&gt;"",C270,"")</f>
        <v>MYLLÄRINEN Markus</v>
      </c>
      <c r="D277" s="64" t="str">
        <f>IF(G270&gt;"",G270,"")</f>
        <v>YIGENLER Talha</v>
      </c>
      <c r="E277" s="64">
        <f>IF(E270&gt;"",E270&amp;" - "&amp;I270,"")</f>
      </c>
      <c r="F277" s="65">
        <v>-11</v>
      </c>
      <c r="G277" s="65">
        <v>-7</v>
      </c>
      <c r="H277" s="65">
        <v>-8</v>
      </c>
      <c r="I277" s="65"/>
      <c r="J277" s="65"/>
      <c r="K277" s="67">
        <f>IF(ISBLANK(F277),"",COUNTIF(F277:J277,"&gt;=0"))</f>
        <v>0</v>
      </c>
      <c r="L277" s="68">
        <f>IF(ISBLANK(F277),"",(IF(LEFT(F277,1)="-",1,0)+IF(LEFT(G277,1)="-",1,0)+IF(LEFT(H277,1)="-",1,0)+IF(LEFT(I277,1)="-",1,0)+IF(LEFT(J277,1)="-",1,0)))</f>
        <v>3</v>
      </c>
      <c r="M277" s="69">
        <f t="shared" si="12"/>
      </c>
      <c r="N277" s="70">
        <f t="shared" si="12"/>
        <v>1</v>
      </c>
      <c r="O277" s="29"/>
    </row>
    <row r="278" spans="2:15" ht="15">
      <c r="B278" s="71" t="s">
        <v>174</v>
      </c>
      <c r="C278" s="64" t="str">
        <f>IF(C272&gt;"",C272&amp;" / "&amp;C273,"")</f>
        <v>O'CONNOR Miikka / MYLLÄRINEN Markus</v>
      </c>
      <c r="D278" s="64" t="str">
        <f>IF(G272&gt;"",G272&amp;" / "&amp;G273,"")</f>
        <v>ULUCAK Batuhan / YIGENLER Talha</v>
      </c>
      <c r="E278" s="72"/>
      <c r="F278" s="73">
        <v>-9</v>
      </c>
      <c r="G278" s="65">
        <v>-7</v>
      </c>
      <c r="H278" s="65">
        <v>-5</v>
      </c>
      <c r="I278" s="74"/>
      <c r="J278" s="74"/>
      <c r="K278" s="67">
        <f>IF(ISBLANK(F278),"",COUNTIF(F278:J278,"&gt;=0"))</f>
        <v>0</v>
      </c>
      <c r="L278" s="68">
        <f>IF(ISBLANK(F278),"",(IF(LEFT(F278,1)="-",1,0)+IF(LEFT(G278,1)="-",1,0)+IF(LEFT(H278,1)="-",1,0)+IF(LEFT(I278,1)="-",1,0)+IF(LEFT(J278,1)="-",1,0)))</f>
        <v>3</v>
      </c>
      <c r="M278" s="69">
        <f t="shared" si="12"/>
      </c>
      <c r="N278" s="70">
        <f t="shared" si="12"/>
        <v>1</v>
      </c>
      <c r="O278" s="29"/>
    </row>
    <row r="279" spans="2:15" ht="15">
      <c r="B279" s="63" t="s">
        <v>175</v>
      </c>
      <c r="C279" s="64" t="str">
        <f>IF(C269&gt;"",C269,"")</f>
        <v>O'CONNOR Miikka</v>
      </c>
      <c r="D279" s="64" t="str">
        <f>IF(G270&gt;"",G270,"")</f>
        <v>YIGENLER Talha</v>
      </c>
      <c r="E279" s="75"/>
      <c r="F279" s="76">
        <v>7</v>
      </c>
      <c r="G279" s="77">
        <v>-7</v>
      </c>
      <c r="H279" s="74">
        <v>6</v>
      </c>
      <c r="I279" s="65">
        <v>-4</v>
      </c>
      <c r="J279" s="65">
        <v>-7</v>
      </c>
      <c r="K279" s="67">
        <f>IF(ISBLANK(F279),"",COUNTIF(F279:J279,"&gt;=0"))</f>
        <v>2</v>
      </c>
      <c r="L279" s="68">
        <f>IF(ISBLANK(F279),"",(IF(LEFT(F279,1)="-",1,0)+IF(LEFT(G279,1)="-",1,0)+IF(LEFT(H279,1)="-",1,0)+IF(LEFT(I279,1)="-",1,0)+IF(LEFT(J279,1)="-",1,0)))</f>
        <v>3</v>
      </c>
      <c r="M279" s="69">
        <f t="shared" si="12"/>
      </c>
      <c r="N279" s="70">
        <f t="shared" si="12"/>
        <v>1</v>
      </c>
      <c r="O279" s="29"/>
    </row>
    <row r="280" spans="2:15" ht="15.75" thickBot="1">
      <c r="B280" s="63" t="s">
        <v>176</v>
      </c>
      <c r="C280" s="64" t="str">
        <f>IF(C270&gt;"",C270,"")</f>
        <v>MYLLÄRINEN Markus</v>
      </c>
      <c r="D280" s="64" t="str">
        <f>IF(G269&gt;"",G269,"")</f>
        <v>ULUCAK Batuhan</v>
      </c>
      <c r="E280" s="75"/>
      <c r="F280" s="73"/>
      <c r="G280" s="65"/>
      <c r="H280" s="65"/>
      <c r="I280" s="65"/>
      <c r="J280" s="65"/>
      <c r="K280" s="67">
        <f>IF(ISBLANK(F280),"",COUNTIF(F280:J280,"&gt;=0"))</f>
      </c>
      <c r="L280" s="68">
        <f>IF(ISBLANK(F280),"",(IF(LEFT(F280,1)="-",1,0)+IF(LEFT(G280,1)="-",1,0)+IF(LEFT(H280,1)="-",1,0)+IF(LEFT(I280,1)="-",1,0)+IF(LEFT(J280,1)="-",1,0)))</f>
      </c>
      <c r="M280" s="69">
        <f t="shared" si="12"/>
      </c>
      <c r="N280" s="70">
        <f t="shared" si="12"/>
      </c>
      <c r="O280" s="29"/>
    </row>
    <row r="281" spans="2:15" ht="15.75" thickBot="1">
      <c r="B281" s="25"/>
      <c r="C281" s="25"/>
      <c r="D281" s="25"/>
      <c r="E281" s="25"/>
      <c r="F281" s="25"/>
      <c r="G281" s="25"/>
      <c r="H281" s="25"/>
      <c r="I281" s="78" t="s">
        <v>177</v>
      </c>
      <c r="J281" s="79"/>
      <c r="K281" s="80">
        <f>IF(ISBLANK(C269),"",SUM(K276:K280))</f>
        <v>5</v>
      </c>
      <c r="L281" s="81">
        <f>IF(ISBLANK(G269),"",SUM(L276:L280))</f>
        <v>10</v>
      </c>
      <c r="M281" s="82">
        <f>IF(ISBLANK(F276),"",SUM(M276:M280))</f>
        <v>1</v>
      </c>
      <c r="N281" s="83">
        <f>IF(ISBLANK(F276),"",SUM(N276:N280))</f>
        <v>3</v>
      </c>
      <c r="O281" s="29"/>
    </row>
    <row r="282" spans="2:15" ht="15">
      <c r="B282" s="25" t="s">
        <v>178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33"/>
    </row>
    <row r="283" spans="2:15" ht="15">
      <c r="B283" s="84"/>
      <c r="C283" s="25" t="s">
        <v>179</v>
      </c>
      <c r="D283" s="25" t="s">
        <v>180</v>
      </c>
      <c r="E283" s="23"/>
      <c r="F283" s="25"/>
      <c r="G283" s="25" t="s">
        <v>181</v>
      </c>
      <c r="H283" s="23"/>
      <c r="I283" s="25"/>
      <c r="J283" s="23" t="s">
        <v>182</v>
      </c>
      <c r="K283" s="23"/>
      <c r="L283" s="25"/>
      <c r="M283" s="25"/>
      <c r="N283" s="25"/>
      <c r="O283" s="33"/>
    </row>
    <row r="284" spans="2:15" ht="15.75" thickBot="1">
      <c r="B284" s="85"/>
      <c r="C284" s="86" t="str">
        <f>C268</f>
        <v>Fin 2</v>
      </c>
      <c r="D284" s="25" t="str">
        <f>G268</f>
        <v>Tur 2</v>
      </c>
      <c r="E284" s="25"/>
      <c r="F284" s="25"/>
      <c r="G284" s="25"/>
      <c r="H284" s="25"/>
      <c r="I284" s="25"/>
      <c r="J284" s="179" t="str">
        <f>IF(M281=3,C268,IF(N281=3,G268,IF(M281=5,IF(N281=5,"tasan",""),"")))</f>
        <v>Tur 2</v>
      </c>
      <c r="K284" s="180"/>
      <c r="L284" s="180"/>
      <c r="M284" s="180"/>
      <c r="N284" s="181"/>
      <c r="O284" s="29"/>
    </row>
    <row r="285" spans="2:15" ht="15">
      <c r="B285" s="87"/>
      <c r="C285" s="87"/>
      <c r="D285" s="87"/>
      <c r="E285" s="87"/>
      <c r="F285" s="87"/>
      <c r="G285" s="87"/>
      <c r="H285" s="87"/>
      <c r="I285" s="87"/>
      <c r="J285" s="88"/>
      <c r="K285" s="88"/>
      <c r="L285" s="88"/>
      <c r="M285" s="88"/>
      <c r="N285" s="88"/>
      <c r="O285" s="89"/>
    </row>
  </sheetData>
  <sheetProtection/>
  <mergeCells count="169">
    <mergeCell ref="K275:L275"/>
    <mergeCell ref="J284:N284"/>
    <mergeCell ref="C270:D270"/>
    <mergeCell ref="G270:N270"/>
    <mergeCell ref="C272:D272"/>
    <mergeCell ref="G272:N272"/>
    <mergeCell ref="C273:D273"/>
    <mergeCell ref="G273:N273"/>
    <mergeCell ref="K253:L253"/>
    <mergeCell ref="J262:N262"/>
    <mergeCell ref="J265:N265"/>
    <mergeCell ref="J266:N266"/>
    <mergeCell ref="C268:D268"/>
    <mergeCell ref="C269:D269"/>
    <mergeCell ref="G269:N269"/>
    <mergeCell ref="C248:D248"/>
    <mergeCell ref="G248:N248"/>
    <mergeCell ref="C250:D250"/>
    <mergeCell ref="G250:N250"/>
    <mergeCell ref="C251:D251"/>
    <mergeCell ref="G251:N251"/>
    <mergeCell ref="J243:N243"/>
    <mergeCell ref="J244:N244"/>
    <mergeCell ref="C246:D246"/>
    <mergeCell ref="G246:H246"/>
    <mergeCell ref="C247:D247"/>
    <mergeCell ref="G247:N247"/>
    <mergeCell ref="C228:D228"/>
    <mergeCell ref="G228:N228"/>
    <mergeCell ref="C229:D229"/>
    <mergeCell ref="G229:N229"/>
    <mergeCell ref="K231:L231"/>
    <mergeCell ref="J240:N240"/>
    <mergeCell ref="J221:N221"/>
    <mergeCell ref="J222:N222"/>
    <mergeCell ref="C224:D224"/>
    <mergeCell ref="C225:D225"/>
    <mergeCell ref="G225:N225"/>
    <mergeCell ref="C226:D226"/>
    <mergeCell ref="G226:N226"/>
    <mergeCell ref="C206:D206"/>
    <mergeCell ref="G206:N206"/>
    <mergeCell ref="C207:D207"/>
    <mergeCell ref="G207:N207"/>
    <mergeCell ref="K209:L209"/>
    <mergeCell ref="J218:N218"/>
    <mergeCell ref="C202:D202"/>
    <mergeCell ref="G202:H202"/>
    <mergeCell ref="C203:D203"/>
    <mergeCell ref="G203:N203"/>
    <mergeCell ref="C204:D204"/>
    <mergeCell ref="G204:N204"/>
    <mergeCell ref="D185:E185"/>
    <mergeCell ref="H185:O185"/>
    <mergeCell ref="L187:M187"/>
    <mergeCell ref="K196:O196"/>
    <mergeCell ref="J199:N199"/>
    <mergeCell ref="J200:N200"/>
    <mergeCell ref="D180:E180"/>
    <mergeCell ref="D181:E181"/>
    <mergeCell ref="H181:O181"/>
    <mergeCell ref="D182:E182"/>
    <mergeCell ref="H182:O182"/>
    <mergeCell ref="D184:E184"/>
    <mergeCell ref="H184:O184"/>
    <mergeCell ref="D163:E163"/>
    <mergeCell ref="H163:O163"/>
    <mergeCell ref="L165:M165"/>
    <mergeCell ref="K174:O174"/>
    <mergeCell ref="K177:O177"/>
    <mergeCell ref="K178:O178"/>
    <mergeCell ref="D158:E158"/>
    <mergeCell ref="D159:E159"/>
    <mergeCell ref="H159:O159"/>
    <mergeCell ref="D160:E160"/>
    <mergeCell ref="H160:O160"/>
    <mergeCell ref="D162:E162"/>
    <mergeCell ref="H162:O162"/>
    <mergeCell ref="D141:E141"/>
    <mergeCell ref="H141:O141"/>
    <mergeCell ref="L143:M143"/>
    <mergeCell ref="K152:O152"/>
    <mergeCell ref="K155:O155"/>
    <mergeCell ref="K156:O156"/>
    <mergeCell ref="D136:E136"/>
    <mergeCell ref="D137:E137"/>
    <mergeCell ref="H137:O137"/>
    <mergeCell ref="D138:E138"/>
    <mergeCell ref="H138:O138"/>
    <mergeCell ref="D140:E140"/>
    <mergeCell ref="H140:O140"/>
    <mergeCell ref="D119:E119"/>
    <mergeCell ref="H119:O119"/>
    <mergeCell ref="L121:M121"/>
    <mergeCell ref="K130:O130"/>
    <mergeCell ref="K133:O133"/>
    <mergeCell ref="K134:O134"/>
    <mergeCell ref="D114:E114"/>
    <mergeCell ref="D115:E115"/>
    <mergeCell ref="H115:O115"/>
    <mergeCell ref="D116:E116"/>
    <mergeCell ref="H116:O116"/>
    <mergeCell ref="D118:E118"/>
    <mergeCell ref="H118:O118"/>
    <mergeCell ref="D97:E97"/>
    <mergeCell ref="H97:O97"/>
    <mergeCell ref="L99:M99"/>
    <mergeCell ref="K108:O108"/>
    <mergeCell ref="K111:O111"/>
    <mergeCell ref="K112:O112"/>
    <mergeCell ref="D92:E92"/>
    <mergeCell ref="D93:E93"/>
    <mergeCell ref="H93:O93"/>
    <mergeCell ref="D94:E94"/>
    <mergeCell ref="H94:O94"/>
    <mergeCell ref="D96:E96"/>
    <mergeCell ref="H96:O96"/>
    <mergeCell ref="D75:E75"/>
    <mergeCell ref="H75:O75"/>
    <mergeCell ref="L77:M77"/>
    <mergeCell ref="K86:O86"/>
    <mergeCell ref="K89:O89"/>
    <mergeCell ref="K90:O90"/>
    <mergeCell ref="D70:E70"/>
    <mergeCell ref="D71:E71"/>
    <mergeCell ref="H71:O71"/>
    <mergeCell ref="D72:E72"/>
    <mergeCell ref="H72:O72"/>
    <mergeCell ref="D74:E74"/>
    <mergeCell ref="H74:O74"/>
    <mergeCell ref="K67:O67"/>
    <mergeCell ref="K68:O68"/>
    <mergeCell ref="C52:D52"/>
    <mergeCell ref="G52:N52"/>
    <mergeCell ref="C53:D53"/>
    <mergeCell ref="G53:N53"/>
    <mergeCell ref="K55:L55"/>
    <mergeCell ref="J64:N64"/>
    <mergeCell ref="C48:D48"/>
    <mergeCell ref="G48:H48"/>
    <mergeCell ref="C49:D49"/>
    <mergeCell ref="G49:N49"/>
    <mergeCell ref="C50:D50"/>
    <mergeCell ref="G50:N50"/>
    <mergeCell ref="C31:D31"/>
    <mergeCell ref="G31:N31"/>
    <mergeCell ref="K33:L33"/>
    <mergeCell ref="J42:N42"/>
    <mergeCell ref="J45:N45"/>
    <mergeCell ref="J46:N46"/>
    <mergeCell ref="C27:D27"/>
    <mergeCell ref="G27:N27"/>
    <mergeCell ref="C28:D28"/>
    <mergeCell ref="G28:N28"/>
    <mergeCell ref="C30:D30"/>
    <mergeCell ref="G30:N30"/>
    <mergeCell ref="B9:C9"/>
    <mergeCell ref="F9:M9"/>
    <mergeCell ref="J11:K11"/>
    <mergeCell ref="I20:M20"/>
    <mergeCell ref="J23:N23"/>
    <mergeCell ref="J24:N24"/>
    <mergeCell ref="I1:M1"/>
    <mergeCell ref="I2:M2"/>
    <mergeCell ref="B4:C4"/>
    <mergeCell ref="B5:C5"/>
    <mergeCell ref="B6:C6"/>
    <mergeCell ref="B8:C8"/>
    <mergeCell ref="F8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8"/>
  <sheetViews>
    <sheetView zoomScalePageLayoutView="0" workbookViewId="0" topLeftCell="A333">
      <selection activeCell="A355" sqref="A355"/>
    </sheetView>
  </sheetViews>
  <sheetFormatPr defaultColWidth="9.140625" defaultRowHeight="15"/>
  <sheetData>
    <row r="1" spans="1:15" ht="15">
      <c r="A1" s="122"/>
      <c r="B1" s="102"/>
      <c r="C1" s="121" t="s">
        <v>146</v>
      </c>
      <c r="D1" s="120"/>
      <c r="E1" s="120"/>
      <c r="F1" s="102"/>
      <c r="G1" s="123" t="s">
        <v>147</v>
      </c>
      <c r="H1" s="124"/>
      <c r="I1" s="125"/>
      <c r="J1" s="202">
        <v>42341</v>
      </c>
      <c r="K1" s="203"/>
      <c r="L1" s="203"/>
      <c r="M1" s="203"/>
      <c r="N1" s="204"/>
      <c r="O1" s="126"/>
    </row>
    <row r="2" spans="1:15" ht="15">
      <c r="A2" s="122"/>
      <c r="B2" s="105"/>
      <c r="C2" s="105" t="s">
        <v>148</v>
      </c>
      <c r="D2" s="120"/>
      <c r="E2" s="120"/>
      <c r="F2" s="102"/>
      <c r="G2" s="123" t="s">
        <v>149</v>
      </c>
      <c r="H2" s="124"/>
      <c r="I2" s="125"/>
      <c r="J2" s="205" t="s">
        <v>150</v>
      </c>
      <c r="K2" s="203"/>
      <c r="L2" s="203"/>
      <c r="M2" s="203"/>
      <c r="N2" s="204"/>
      <c r="O2" s="126"/>
    </row>
    <row r="3" spans="1:15" ht="15">
      <c r="A3" s="122"/>
      <c r="B3" s="102"/>
      <c r="C3" s="154"/>
      <c r="D3" s="120"/>
      <c r="E3" s="120"/>
      <c r="F3" s="120"/>
      <c r="G3" s="94"/>
      <c r="H3" s="120"/>
      <c r="I3" s="120"/>
      <c r="J3" s="120"/>
      <c r="K3" s="120"/>
      <c r="L3" s="120"/>
      <c r="M3" s="120"/>
      <c r="N3" s="120"/>
      <c r="O3" s="127"/>
    </row>
    <row r="4" spans="1:15" ht="15">
      <c r="A4" s="126"/>
      <c r="B4" s="128" t="s">
        <v>151</v>
      </c>
      <c r="C4" s="206" t="s">
        <v>252</v>
      </c>
      <c r="D4" s="207"/>
      <c r="E4" s="129"/>
      <c r="F4" s="128" t="s">
        <v>151</v>
      </c>
      <c r="G4" s="151" t="s">
        <v>253</v>
      </c>
      <c r="H4" s="152"/>
      <c r="I4" s="152"/>
      <c r="J4" s="152"/>
      <c r="K4" s="152"/>
      <c r="L4" s="152"/>
      <c r="M4" s="152"/>
      <c r="N4" s="153"/>
      <c r="O4" s="126"/>
    </row>
    <row r="5" spans="1:15" ht="15">
      <c r="A5" s="126"/>
      <c r="B5" s="130" t="s">
        <v>153</v>
      </c>
      <c r="C5" s="192" t="s">
        <v>254</v>
      </c>
      <c r="D5" s="193"/>
      <c r="E5" s="104"/>
      <c r="F5" s="131" t="s">
        <v>155</v>
      </c>
      <c r="G5" s="159" t="s">
        <v>255</v>
      </c>
      <c r="H5" s="155"/>
      <c r="I5" s="155"/>
      <c r="J5" s="155"/>
      <c r="K5" s="155"/>
      <c r="L5" s="155"/>
      <c r="M5" s="155"/>
      <c r="N5" s="156"/>
      <c r="O5" s="126"/>
    </row>
    <row r="6" spans="1:15" ht="15">
      <c r="A6" s="126"/>
      <c r="B6" s="132" t="s">
        <v>157</v>
      </c>
      <c r="C6" s="192" t="s">
        <v>256</v>
      </c>
      <c r="D6" s="193"/>
      <c r="E6" s="104"/>
      <c r="F6" s="133" t="s">
        <v>159</v>
      </c>
      <c r="G6" s="160" t="s">
        <v>257</v>
      </c>
      <c r="H6" s="157"/>
      <c r="I6" s="157"/>
      <c r="J6" s="157"/>
      <c r="K6" s="157"/>
      <c r="L6" s="157"/>
      <c r="M6" s="157"/>
      <c r="N6" s="158"/>
      <c r="O6" s="126"/>
    </row>
    <row r="7" spans="1:15" ht="15">
      <c r="A7" s="122"/>
      <c r="B7" s="134" t="s">
        <v>161</v>
      </c>
      <c r="C7" s="135"/>
      <c r="D7" s="136"/>
      <c r="E7" s="137"/>
      <c r="F7" s="134" t="s">
        <v>161</v>
      </c>
      <c r="G7" s="135"/>
      <c r="H7" s="138"/>
      <c r="I7" s="138"/>
      <c r="J7" s="138"/>
      <c r="K7" s="138"/>
      <c r="L7" s="138"/>
      <c r="M7" s="138"/>
      <c r="N7" s="138"/>
      <c r="O7" s="127"/>
    </row>
    <row r="8" spans="1:15" ht="15">
      <c r="A8" s="126"/>
      <c r="B8" s="112"/>
      <c r="C8" s="192" t="s">
        <v>258</v>
      </c>
      <c r="D8" s="193"/>
      <c r="E8" s="104"/>
      <c r="F8" s="113"/>
      <c r="G8" s="189" t="s">
        <v>255</v>
      </c>
      <c r="H8" s="190"/>
      <c r="I8" s="190"/>
      <c r="J8" s="190"/>
      <c r="K8" s="190"/>
      <c r="L8" s="190"/>
      <c r="M8" s="190"/>
      <c r="N8" s="191"/>
      <c r="O8" s="126"/>
    </row>
    <row r="9" spans="1:15" ht="15">
      <c r="A9" s="126"/>
      <c r="B9" s="110"/>
      <c r="C9" s="192" t="s">
        <v>254</v>
      </c>
      <c r="D9" s="193"/>
      <c r="E9" s="104"/>
      <c r="F9" s="111"/>
      <c r="G9" s="194" t="s">
        <v>257</v>
      </c>
      <c r="H9" s="195"/>
      <c r="I9" s="195"/>
      <c r="J9" s="195"/>
      <c r="K9" s="195"/>
      <c r="L9" s="195"/>
      <c r="M9" s="195"/>
      <c r="N9" s="196"/>
      <c r="O9" s="126"/>
    </row>
    <row r="10" spans="1:15" ht="15">
      <c r="A10" s="122"/>
      <c r="B10" s="120"/>
      <c r="C10" s="120"/>
      <c r="D10" s="120"/>
      <c r="E10" s="120"/>
      <c r="F10" s="94" t="s">
        <v>162</v>
      </c>
      <c r="G10" s="94"/>
      <c r="H10" s="94"/>
      <c r="I10" s="94"/>
      <c r="J10" s="120"/>
      <c r="K10" s="120"/>
      <c r="L10" s="120"/>
      <c r="M10" s="139"/>
      <c r="N10" s="102"/>
      <c r="O10" s="127"/>
    </row>
    <row r="11" spans="1:15" ht="15">
      <c r="A11" s="122"/>
      <c r="B11" s="105" t="s">
        <v>163</v>
      </c>
      <c r="C11" s="120"/>
      <c r="D11" s="120"/>
      <c r="E11" s="120"/>
      <c r="F11" s="95" t="s">
        <v>164</v>
      </c>
      <c r="G11" s="95" t="s">
        <v>165</v>
      </c>
      <c r="H11" s="95" t="s">
        <v>166</v>
      </c>
      <c r="I11" s="95" t="s">
        <v>167</v>
      </c>
      <c r="J11" s="95" t="s">
        <v>168</v>
      </c>
      <c r="K11" s="197" t="s">
        <v>169</v>
      </c>
      <c r="L11" s="198"/>
      <c r="M11" s="95" t="s">
        <v>170</v>
      </c>
      <c r="N11" s="96" t="s">
        <v>171</v>
      </c>
      <c r="O11" s="126"/>
    </row>
    <row r="12" spans="1:15" ht="15">
      <c r="A12" s="126"/>
      <c r="B12" s="140" t="s">
        <v>172</v>
      </c>
      <c r="C12" s="115" t="s">
        <v>254</v>
      </c>
      <c r="D12" s="115" t="s">
        <v>255</v>
      </c>
      <c r="E12" s="115" t="s">
        <v>195</v>
      </c>
      <c r="F12" s="97">
        <v>2</v>
      </c>
      <c r="G12" s="97">
        <v>9</v>
      </c>
      <c r="H12" s="103">
        <v>9</v>
      </c>
      <c r="I12" s="97"/>
      <c r="J12" s="97"/>
      <c r="K12" s="106">
        <v>3</v>
      </c>
      <c r="L12" s="107">
        <v>0</v>
      </c>
      <c r="M12" s="109">
        <v>1</v>
      </c>
      <c r="N12" s="108" t="s">
        <v>195</v>
      </c>
      <c r="O12" s="126"/>
    </row>
    <row r="13" spans="1:15" ht="15">
      <c r="A13" s="126"/>
      <c r="B13" s="140" t="s">
        <v>173</v>
      </c>
      <c r="C13" s="115" t="s">
        <v>256</v>
      </c>
      <c r="D13" s="115" t="s">
        <v>257</v>
      </c>
      <c r="E13" s="115" t="s">
        <v>195</v>
      </c>
      <c r="F13" s="97">
        <v>6</v>
      </c>
      <c r="G13" s="97">
        <v>3</v>
      </c>
      <c r="H13" s="97">
        <v>8</v>
      </c>
      <c r="I13" s="97"/>
      <c r="J13" s="97"/>
      <c r="K13" s="106">
        <v>3</v>
      </c>
      <c r="L13" s="107">
        <v>0</v>
      </c>
      <c r="M13" s="109">
        <v>1</v>
      </c>
      <c r="N13" s="108" t="s">
        <v>195</v>
      </c>
      <c r="O13" s="126"/>
    </row>
    <row r="14" spans="1:15" ht="15">
      <c r="A14" s="126"/>
      <c r="B14" s="141" t="s">
        <v>174</v>
      </c>
      <c r="C14" s="115" t="s">
        <v>259</v>
      </c>
      <c r="D14" s="115" t="s">
        <v>260</v>
      </c>
      <c r="E14" s="116"/>
      <c r="F14" s="101">
        <v>5</v>
      </c>
      <c r="G14" s="97">
        <v>6</v>
      </c>
      <c r="H14" s="97">
        <v>3</v>
      </c>
      <c r="I14" s="100"/>
      <c r="J14" s="100"/>
      <c r="K14" s="106">
        <v>3</v>
      </c>
      <c r="L14" s="107">
        <v>0</v>
      </c>
      <c r="M14" s="109">
        <v>1</v>
      </c>
      <c r="N14" s="108" t="s">
        <v>195</v>
      </c>
      <c r="O14" s="126"/>
    </row>
    <row r="15" spans="1:15" ht="15">
      <c r="A15" s="126"/>
      <c r="B15" s="140" t="s">
        <v>175</v>
      </c>
      <c r="C15" s="115" t="s">
        <v>254</v>
      </c>
      <c r="D15" s="115" t="s">
        <v>257</v>
      </c>
      <c r="E15" s="117"/>
      <c r="F15" s="98"/>
      <c r="G15" s="99"/>
      <c r="H15" s="100"/>
      <c r="I15" s="97"/>
      <c r="J15" s="97"/>
      <c r="K15" s="106" t="s">
        <v>195</v>
      </c>
      <c r="L15" s="107" t="s">
        <v>195</v>
      </c>
      <c r="M15" s="109" t="s">
        <v>195</v>
      </c>
      <c r="N15" s="108" t="s">
        <v>195</v>
      </c>
      <c r="O15" s="126"/>
    </row>
    <row r="16" spans="1:15" ht="15.75" thickBot="1">
      <c r="A16" s="126"/>
      <c r="B16" s="140" t="s">
        <v>176</v>
      </c>
      <c r="C16" s="115" t="s">
        <v>256</v>
      </c>
      <c r="D16" s="115" t="s">
        <v>255</v>
      </c>
      <c r="E16" s="117"/>
      <c r="F16" s="101"/>
      <c r="G16" s="97"/>
      <c r="H16" s="97"/>
      <c r="I16" s="97"/>
      <c r="J16" s="97"/>
      <c r="K16" s="106" t="s">
        <v>195</v>
      </c>
      <c r="L16" s="107" t="s">
        <v>195</v>
      </c>
      <c r="M16" s="109" t="s">
        <v>195</v>
      </c>
      <c r="N16" s="108" t="s">
        <v>195</v>
      </c>
      <c r="O16" s="126"/>
    </row>
    <row r="17" spans="1:15" ht="15.75" thickBot="1">
      <c r="A17" s="122"/>
      <c r="B17" s="120"/>
      <c r="C17" s="120"/>
      <c r="D17" s="120"/>
      <c r="E17" s="120"/>
      <c r="F17" s="120"/>
      <c r="G17" s="120"/>
      <c r="H17" s="120"/>
      <c r="I17" s="114" t="s">
        <v>177</v>
      </c>
      <c r="J17" s="142"/>
      <c r="K17" s="118">
        <v>9</v>
      </c>
      <c r="L17" s="119">
        <v>0</v>
      </c>
      <c r="M17" s="143">
        <v>3</v>
      </c>
      <c r="N17" s="144">
        <v>0</v>
      </c>
      <c r="O17" s="126"/>
    </row>
    <row r="18" spans="1:15" ht="15">
      <c r="A18" s="122"/>
      <c r="B18" s="120" t="s">
        <v>178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7"/>
    </row>
    <row r="19" spans="1:15" ht="15.75">
      <c r="A19" s="122"/>
      <c r="B19" s="93"/>
      <c r="C19" s="120" t="s">
        <v>179</v>
      </c>
      <c r="D19" s="120" t="s">
        <v>180</v>
      </c>
      <c r="E19" s="102"/>
      <c r="F19" s="120"/>
      <c r="G19" s="120" t="s">
        <v>181</v>
      </c>
      <c r="H19" s="102"/>
      <c r="I19" s="120"/>
      <c r="J19" s="102" t="s">
        <v>182</v>
      </c>
      <c r="K19" s="102"/>
      <c r="L19" s="120"/>
      <c r="M19" s="120"/>
      <c r="N19" s="120"/>
      <c r="O19" s="127"/>
    </row>
    <row r="20" spans="1:15" ht="15.75" thickBot="1">
      <c r="A20" s="122"/>
      <c r="B20" s="149"/>
      <c r="C20" s="150" t="s">
        <v>252</v>
      </c>
      <c r="D20" s="120" t="s">
        <v>253</v>
      </c>
      <c r="E20" s="120"/>
      <c r="F20" s="120"/>
      <c r="G20" s="120"/>
      <c r="H20" s="120"/>
      <c r="I20" s="120"/>
      <c r="J20" s="199" t="s">
        <v>252</v>
      </c>
      <c r="K20" s="200"/>
      <c r="L20" s="200"/>
      <c r="M20" s="200"/>
      <c r="N20" s="201"/>
      <c r="O20" s="126"/>
    </row>
    <row r="21" spans="1:15" ht="15">
      <c r="A21" s="145"/>
      <c r="B21" s="146"/>
      <c r="C21" s="146"/>
      <c r="D21" s="146"/>
      <c r="E21" s="146"/>
      <c r="F21" s="146"/>
      <c r="G21" s="146"/>
      <c r="H21" s="146"/>
      <c r="I21" s="146"/>
      <c r="J21" s="147"/>
      <c r="K21" s="147"/>
      <c r="L21" s="147"/>
      <c r="M21" s="147"/>
      <c r="N21" s="147"/>
      <c r="O21" s="148"/>
    </row>
    <row r="23" spans="1:14" ht="15">
      <c r="A23" s="122"/>
      <c r="B23" s="102"/>
      <c r="C23" s="121" t="s">
        <v>146</v>
      </c>
      <c r="D23" s="120"/>
      <c r="E23" s="120"/>
      <c r="F23" s="102"/>
      <c r="G23" s="123" t="s">
        <v>147</v>
      </c>
      <c r="J23" s="202">
        <v>42341</v>
      </c>
      <c r="K23" s="203"/>
      <c r="L23" s="203"/>
      <c r="M23" s="203"/>
      <c r="N23" s="204"/>
    </row>
    <row r="24" spans="1:14" ht="15">
      <c r="A24" s="122"/>
      <c r="B24" s="105"/>
      <c r="C24" s="105" t="s">
        <v>148</v>
      </c>
      <c r="D24" s="120"/>
      <c r="E24" s="120"/>
      <c r="F24" s="102"/>
      <c r="G24" s="123" t="s">
        <v>149</v>
      </c>
      <c r="J24" s="205" t="s">
        <v>150</v>
      </c>
      <c r="K24" s="203"/>
      <c r="L24" s="203"/>
      <c r="M24" s="203"/>
      <c r="N24" s="204"/>
    </row>
    <row r="25" spans="1:14" ht="15">
      <c r="A25" s="122"/>
      <c r="B25" s="102"/>
      <c r="D25" s="120"/>
      <c r="E25" s="120"/>
      <c r="F25" s="120"/>
      <c r="G25" s="94"/>
      <c r="H25" s="120"/>
      <c r="I25" s="120"/>
      <c r="J25" s="120"/>
      <c r="K25" s="120"/>
      <c r="L25" s="120"/>
      <c r="M25" s="120"/>
      <c r="N25" s="120"/>
    </row>
    <row r="26" spans="2:7" ht="15">
      <c r="B26" t="s">
        <v>151</v>
      </c>
      <c r="C26" s="206" t="s">
        <v>11</v>
      </c>
      <c r="D26" s="207"/>
      <c r="F26" t="s">
        <v>151</v>
      </c>
      <c r="G26" t="s">
        <v>261</v>
      </c>
    </row>
    <row r="27" spans="2:7" ht="15">
      <c r="B27" t="s">
        <v>153</v>
      </c>
      <c r="C27" s="192" t="s">
        <v>154</v>
      </c>
      <c r="D27" s="193"/>
      <c r="E27" s="104"/>
      <c r="F27" t="s">
        <v>155</v>
      </c>
      <c r="G27" t="s">
        <v>262</v>
      </c>
    </row>
    <row r="28" spans="2:7" ht="15">
      <c r="B28" t="s">
        <v>157</v>
      </c>
      <c r="C28" s="192" t="s">
        <v>158</v>
      </c>
      <c r="D28" s="193"/>
      <c r="E28" s="104"/>
      <c r="F28" t="s">
        <v>159</v>
      </c>
      <c r="G28" t="s">
        <v>263</v>
      </c>
    </row>
    <row r="29" spans="1:6" ht="15">
      <c r="A29" s="122"/>
      <c r="B29" t="s">
        <v>161</v>
      </c>
      <c r="F29" t="s">
        <v>161</v>
      </c>
    </row>
    <row r="30" spans="2:14" ht="15">
      <c r="B30" s="112"/>
      <c r="C30" s="192" t="s">
        <v>154</v>
      </c>
      <c r="D30" s="193"/>
      <c r="E30" s="104"/>
      <c r="F30" s="113"/>
      <c r="G30" s="189" t="s">
        <v>262</v>
      </c>
      <c r="H30" s="190"/>
      <c r="I30" s="190"/>
      <c r="J30" s="190"/>
      <c r="K30" s="190"/>
      <c r="L30" s="190"/>
      <c r="M30" s="190"/>
      <c r="N30" s="191"/>
    </row>
    <row r="31" spans="2:14" ht="15">
      <c r="B31" s="110"/>
      <c r="C31" s="192" t="s">
        <v>158</v>
      </c>
      <c r="D31" s="193"/>
      <c r="E31" s="104"/>
      <c r="F31" s="111"/>
      <c r="G31" s="194" t="s">
        <v>263</v>
      </c>
      <c r="H31" s="195"/>
      <c r="I31" s="195"/>
      <c r="J31" s="195"/>
      <c r="K31" s="195"/>
      <c r="L31" s="195"/>
      <c r="M31" s="195"/>
      <c r="N31" s="196"/>
    </row>
    <row r="32" spans="1:14" ht="15">
      <c r="A32" s="122"/>
      <c r="B32" s="120"/>
      <c r="C32" s="120"/>
      <c r="D32" s="120"/>
      <c r="E32" s="120"/>
      <c r="F32" s="94" t="s">
        <v>162</v>
      </c>
      <c r="G32" s="94"/>
      <c r="H32" s="94"/>
      <c r="I32" s="94"/>
      <c r="J32" s="120"/>
      <c r="K32" s="120"/>
      <c r="L32" s="120"/>
      <c r="N32" s="102"/>
    </row>
    <row r="33" spans="1:14" ht="15">
      <c r="A33" s="122"/>
      <c r="B33" s="105" t="s">
        <v>163</v>
      </c>
      <c r="C33" s="120"/>
      <c r="D33" s="120"/>
      <c r="E33" s="120"/>
      <c r="F33" s="95" t="s">
        <v>164</v>
      </c>
      <c r="G33" s="95" t="s">
        <v>165</v>
      </c>
      <c r="H33" s="95" t="s">
        <v>166</v>
      </c>
      <c r="I33" s="95" t="s">
        <v>167</v>
      </c>
      <c r="J33" s="95" t="s">
        <v>168</v>
      </c>
      <c r="K33" s="197" t="s">
        <v>169</v>
      </c>
      <c r="L33" s="198"/>
      <c r="M33" s="95" t="s">
        <v>170</v>
      </c>
      <c r="N33" s="96" t="s">
        <v>171</v>
      </c>
    </row>
    <row r="34" spans="2:14" ht="15">
      <c r="B34" t="s">
        <v>172</v>
      </c>
      <c r="C34" s="115" t="s">
        <v>154</v>
      </c>
      <c r="D34" s="115" t="s">
        <v>262</v>
      </c>
      <c r="E34" s="115" t="s">
        <v>195</v>
      </c>
      <c r="F34" s="97">
        <v>-9</v>
      </c>
      <c r="G34" s="97">
        <v>1</v>
      </c>
      <c r="H34" s="103">
        <v>-8</v>
      </c>
      <c r="I34" s="97">
        <v>-6</v>
      </c>
      <c r="J34" s="97"/>
      <c r="K34" s="106">
        <v>1</v>
      </c>
      <c r="L34" s="107">
        <v>3</v>
      </c>
      <c r="M34" s="109" t="s">
        <v>195</v>
      </c>
      <c r="N34" s="108">
        <v>1</v>
      </c>
    </row>
    <row r="35" spans="2:14" ht="15">
      <c r="B35" t="s">
        <v>173</v>
      </c>
      <c r="C35" s="115" t="s">
        <v>158</v>
      </c>
      <c r="D35" s="115" t="s">
        <v>263</v>
      </c>
      <c r="E35" s="115" t="s">
        <v>195</v>
      </c>
      <c r="F35" s="97">
        <v>3</v>
      </c>
      <c r="G35" s="97">
        <v>5</v>
      </c>
      <c r="H35" s="97">
        <v>8</v>
      </c>
      <c r="I35" s="97"/>
      <c r="J35" s="97"/>
      <c r="K35" s="106">
        <v>3</v>
      </c>
      <c r="L35" s="107">
        <v>0</v>
      </c>
      <c r="M35" s="109">
        <v>1</v>
      </c>
      <c r="N35" s="108" t="s">
        <v>195</v>
      </c>
    </row>
    <row r="36" spans="2:14" ht="15">
      <c r="B36" t="s">
        <v>174</v>
      </c>
      <c r="C36" s="115" t="s">
        <v>264</v>
      </c>
      <c r="D36" s="115" t="s">
        <v>265</v>
      </c>
      <c r="E36" s="116"/>
      <c r="F36" s="101">
        <v>11</v>
      </c>
      <c r="G36" s="97">
        <v>9</v>
      </c>
      <c r="H36" s="97">
        <v>9</v>
      </c>
      <c r="I36" s="100"/>
      <c r="J36" s="100"/>
      <c r="K36" s="106">
        <v>3</v>
      </c>
      <c r="L36" s="107">
        <v>0</v>
      </c>
      <c r="M36" s="109">
        <v>1</v>
      </c>
      <c r="N36" s="108" t="s">
        <v>195</v>
      </c>
    </row>
    <row r="37" spans="2:14" ht="15">
      <c r="B37" t="s">
        <v>175</v>
      </c>
      <c r="C37" s="115" t="s">
        <v>154</v>
      </c>
      <c r="D37" s="115" t="s">
        <v>263</v>
      </c>
      <c r="E37" s="117"/>
      <c r="F37" s="98">
        <v>6</v>
      </c>
      <c r="G37" s="99">
        <v>5</v>
      </c>
      <c r="H37" s="100">
        <v>4</v>
      </c>
      <c r="I37" s="97"/>
      <c r="J37" s="97"/>
      <c r="K37" s="106">
        <v>3</v>
      </c>
      <c r="L37" s="107">
        <v>0</v>
      </c>
      <c r="M37" s="109">
        <v>1</v>
      </c>
      <c r="N37" s="108" t="s">
        <v>195</v>
      </c>
    </row>
    <row r="38" spans="2:14" ht="15.75" thickBot="1">
      <c r="B38" t="s">
        <v>176</v>
      </c>
      <c r="C38" s="115" t="s">
        <v>158</v>
      </c>
      <c r="D38" s="115" t="s">
        <v>262</v>
      </c>
      <c r="E38" s="117"/>
      <c r="F38" s="101"/>
      <c r="G38" s="97"/>
      <c r="H38" s="97"/>
      <c r="I38" s="97"/>
      <c r="J38" s="97"/>
      <c r="K38" s="106" t="s">
        <v>195</v>
      </c>
      <c r="L38" s="107" t="s">
        <v>195</v>
      </c>
      <c r="M38" s="109" t="s">
        <v>195</v>
      </c>
      <c r="N38" s="108" t="s">
        <v>195</v>
      </c>
    </row>
    <row r="39" spans="1:14" ht="15.75" thickBot="1">
      <c r="A39" s="122"/>
      <c r="B39" s="120"/>
      <c r="C39" s="120"/>
      <c r="D39" s="120"/>
      <c r="E39" s="120"/>
      <c r="F39" s="120"/>
      <c r="G39" s="120"/>
      <c r="H39" s="120"/>
      <c r="I39" s="114" t="s">
        <v>177</v>
      </c>
      <c r="K39" s="118">
        <v>10</v>
      </c>
      <c r="L39" s="119">
        <v>3</v>
      </c>
      <c r="M39">
        <v>3</v>
      </c>
      <c r="N39">
        <v>1</v>
      </c>
    </row>
    <row r="40" spans="1:14" ht="15">
      <c r="A40" s="122"/>
      <c r="B40" s="120" t="s">
        <v>178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1:14" ht="15.75">
      <c r="A41" s="122"/>
      <c r="B41" s="93"/>
      <c r="C41" s="120" t="s">
        <v>179</v>
      </c>
      <c r="D41" s="120" t="s">
        <v>180</v>
      </c>
      <c r="E41" s="102"/>
      <c r="F41" s="120"/>
      <c r="G41" s="120" t="s">
        <v>181</v>
      </c>
      <c r="H41" s="102"/>
      <c r="I41" s="120"/>
      <c r="J41" s="102" t="s">
        <v>182</v>
      </c>
      <c r="K41" s="102"/>
      <c r="L41" s="120"/>
      <c r="M41" s="120"/>
      <c r="N41" s="120"/>
    </row>
    <row r="42" spans="1:14" ht="15.75" thickBot="1">
      <c r="A42" s="122"/>
      <c r="C42" t="s">
        <v>11</v>
      </c>
      <c r="D42" s="120" t="s">
        <v>261</v>
      </c>
      <c r="E42" s="120"/>
      <c r="F42" s="120"/>
      <c r="G42" s="120"/>
      <c r="H42" s="120"/>
      <c r="I42" s="120"/>
      <c r="J42" s="199" t="s">
        <v>11</v>
      </c>
      <c r="K42" s="200"/>
      <c r="L42" s="200"/>
      <c r="M42" s="200"/>
      <c r="N42" s="201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150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37" t="s">
        <v>16</v>
      </c>
      <c r="D48" s="35"/>
      <c r="E48" s="36"/>
      <c r="F48" s="34" t="s">
        <v>151</v>
      </c>
      <c r="G48" s="37" t="s">
        <v>183</v>
      </c>
      <c r="H48" s="3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266</v>
      </c>
      <c r="D49" s="170"/>
      <c r="E49" s="42"/>
      <c r="F49" s="43" t="s">
        <v>155</v>
      </c>
      <c r="G49" s="182" t="s">
        <v>187</v>
      </c>
      <c r="H49" s="183"/>
      <c r="I49" s="183"/>
      <c r="J49" s="183"/>
      <c r="K49" s="183"/>
      <c r="L49" s="183"/>
      <c r="M49" s="183"/>
      <c r="N49" s="184"/>
      <c r="O49" s="29"/>
    </row>
    <row r="50" spans="1:15" ht="15">
      <c r="A50" s="29"/>
      <c r="B50" s="47" t="s">
        <v>157</v>
      </c>
      <c r="C50" s="169" t="s">
        <v>267</v>
      </c>
      <c r="D50" s="170"/>
      <c r="E50" s="42"/>
      <c r="F50" s="48" t="s">
        <v>159</v>
      </c>
      <c r="G50" s="169" t="s">
        <v>185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266</v>
      </c>
      <c r="D52" s="170"/>
      <c r="E52" s="42"/>
      <c r="F52" s="57"/>
      <c r="G52" s="182" t="s">
        <v>187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267</v>
      </c>
      <c r="D53" s="170"/>
      <c r="E53" s="42"/>
      <c r="F53" s="59"/>
      <c r="G53" s="169" t="s">
        <v>185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LOTFIJANABADI Miad</v>
      </c>
      <c r="D56" s="64" t="str">
        <f>IF(G49&gt;"",G49,"")</f>
        <v>ZHARIKOV Petr</v>
      </c>
      <c r="E56" s="64">
        <f>IF(E49&gt;"",E49&amp;" - "&amp;I49,"")</f>
      </c>
      <c r="F56" s="65">
        <v>7</v>
      </c>
      <c r="G56" s="65">
        <v>-8</v>
      </c>
      <c r="H56" s="66">
        <v>6</v>
      </c>
      <c r="I56" s="65">
        <v>7</v>
      </c>
      <c r="J56" s="65"/>
      <c r="K56" s="67">
        <f>IF(ISBLANK(F56),"",COUNTIF(F56:J56,"&gt;=0"))</f>
        <v>3</v>
      </c>
      <c r="L56" s="68">
        <f>IF(ISBLANK(F56),"",(IF(LEFT(F56,1)="-",1,0)+IF(LEFT(G56,1)="-",1,0)+IF(LEFT(H56,1)="-",1,0)+IF(LEFT(I56,1)="-",1,0)+IF(LEFT(J56,1)="-",1,0)))</f>
        <v>1</v>
      </c>
      <c r="M56" s="69">
        <f aca="true" t="shared" si="0" ref="M56:N60">IF(K56=3,1,"")</f>
        <v>1</v>
      </c>
      <c r="N56" s="70">
        <f t="shared" si="0"/>
      </c>
      <c r="O56" s="29"/>
    </row>
    <row r="57" spans="1:15" ht="15">
      <c r="A57" s="29"/>
      <c r="B57" s="63" t="s">
        <v>173</v>
      </c>
      <c r="C57" s="64" t="str">
        <f>IF(C50&gt;"",C50,"")</f>
        <v>OMRANI Seyed Pourya</v>
      </c>
      <c r="D57" s="64" t="str">
        <f>IF(G50&gt;"",G50,"")</f>
        <v>GLOD Eric</v>
      </c>
      <c r="E57" s="64">
        <f>IF(E50&gt;"",E50&amp;" - "&amp;I50,"")</f>
      </c>
      <c r="F57" s="65">
        <v>-15</v>
      </c>
      <c r="G57" s="65">
        <v>-6</v>
      </c>
      <c r="H57" s="65">
        <v>5</v>
      </c>
      <c r="I57" s="65">
        <v>7</v>
      </c>
      <c r="J57" s="65">
        <v>12</v>
      </c>
      <c r="K57" s="67">
        <f>IF(ISBLANK(F57),"",COUNTIF(F57:J57,"&gt;=0"))</f>
        <v>3</v>
      </c>
      <c r="L57" s="68">
        <f>IF(ISBLANK(F57),"",(IF(LEFT(F57,1)="-",1,0)+IF(LEFT(G57,1)="-",1,0)+IF(LEFT(H57,1)="-",1,0)+IF(LEFT(I57,1)="-",1,0)+IF(LEFT(J57,1)="-",1,0)))</f>
        <v>2</v>
      </c>
      <c r="M57" s="69">
        <f t="shared" si="0"/>
        <v>1</v>
      </c>
      <c r="N57" s="70">
        <f t="shared" si="0"/>
      </c>
      <c r="O57" s="29"/>
    </row>
    <row r="58" spans="1:15" ht="15">
      <c r="A58" s="29"/>
      <c r="B58" s="71" t="s">
        <v>174</v>
      </c>
      <c r="C58" s="64" t="str">
        <f>IF(C52&gt;"",C52&amp;" / "&amp;C53,"")</f>
        <v>LOTFIJANABADI Miad / OMRANI Seyed Pourya</v>
      </c>
      <c r="D58" s="64" t="str">
        <f>IF(G52&gt;"",G52&amp;" / "&amp;G53,"")</f>
        <v>ZHARIKOV Petr / GLOD Eric</v>
      </c>
      <c r="E58" s="72"/>
      <c r="F58" s="73">
        <v>-7</v>
      </c>
      <c r="G58" s="65">
        <v>9</v>
      </c>
      <c r="H58" s="65">
        <v>8</v>
      </c>
      <c r="I58" s="74">
        <v>8</v>
      </c>
      <c r="J58" s="74"/>
      <c r="K58" s="67">
        <f>IF(ISBLANK(F58),"",COUNTIF(F58:J58,"&gt;=0"))</f>
        <v>3</v>
      </c>
      <c r="L58" s="68">
        <f>IF(ISBLANK(F58),"",(IF(LEFT(F58,1)="-",1,0)+IF(LEFT(G58,1)="-",1,0)+IF(LEFT(H58,1)="-",1,0)+IF(LEFT(I58,1)="-",1,0)+IF(LEFT(J58,1)="-",1,0)))</f>
        <v>1</v>
      </c>
      <c r="M58" s="69">
        <f t="shared" si="0"/>
        <v>1</v>
      </c>
      <c r="N58" s="70">
        <f t="shared" si="0"/>
      </c>
      <c r="O58" s="29"/>
    </row>
    <row r="59" spans="1:15" ht="15">
      <c r="A59" s="29"/>
      <c r="B59" s="63" t="s">
        <v>175</v>
      </c>
      <c r="C59" s="64" t="str">
        <f>IF(C49&gt;"",C49,"")</f>
        <v>LOTFIJANABADI Miad</v>
      </c>
      <c r="D59" s="64" t="str">
        <f>IF(G50&gt;"",G50,"")</f>
        <v>GLOD Eric</v>
      </c>
      <c r="E59" s="75"/>
      <c r="F59" s="76"/>
      <c r="G59" s="77"/>
      <c r="H59" s="74"/>
      <c r="I59" s="65"/>
      <c r="J59" s="65"/>
      <c r="K59" s="67">
        <f>IF(ISBLANK(F59),"",COUNTIF(F59:J59,"&gt;=0"))</f>
      </c>
      <c r="L59" s="68">
        <f>IF(ISBLANK(F59),"",(IF(LEFT(F59,1)="-",1,0)+IF(LEFT(G59,1)="-",1,0)+IF(LEFT(H59,1)="-",1,0)+IF(LEFT(I59,1)="-",1,0)+IF(LEFT(J59,1)="-",1,0)))</f>
      </c>
      <c r="M59" s="69">
        <f t="shared" si="0"/>
      </c>
      <c r="N59" s="70">
        <f t="shared" si="0"/>
      </c>
      <c r="O59" s="29"/>
    </row>
    <row r="60" spans="1:15" ht="15.75" thickBot="1">
      <c r="A60" s="29"/>
      <c r="B60" s="63" t="s">
        <v>176</v>
      </c>
      <c r="C60" s="64" t="str">
        <f>IF(C50&gt;"",C50,"")</f>
        <v>OMRANI Seyed Pourya</v>
      </c>
      <c r="D60" s="64" t="str">
        <f>IF(G49&gt;"",G49,"")</f>
        <v>ZHARIKOV Petr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0"/>
      </c>
      <c r="N60" s="70">
        <f t="shared" si="0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9</v>
      </c>
      <c r="L61" s="81">
        <f>IF(ISBLANK(G49),"",SUM(L56:L60))</f>
        <v>4</v>
      </c>
      <c r="M61" s="82">
        <f>IF(ISBLANK(F56),"",SUM(M56:M60))</f>
        <v>3</v>
      </c>
      <c r="N61" s="83">
        <f>IF(ISBLANK(F56),"",SUM(N56:N60))</f>
        <v>0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IRAN</v>
      </c>
      <c r="D64" s="25" t="str">
        <f>G48</f>
        <v>Lux-Bul</v>
      </c>
      <c r="E64" s="25"/>
      <c r="F64" s="25"/>
      <c r="G64" s="25"/>
      <c r="H64" s="25"/>
      <c r="I64" s="25"/>
      <c r="J64" s="179" t="str">
        <f>IF(M61=3,C48,IF(N61=3,G48,IF(M61=5,IF(N61=5,"tasan",""),"")))</f>
        <v>IRAN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/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150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190</v>
      </c>
      <c r="D70" s="168"/>
      <c r="E70" s="36"/>
      <c r="F70" s="34" t="s">
        <v>151</v>
      </c>
      <c r="G70" s="167" t="s">
        <v>268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192</v>
      </c>
      <c r="D71" s="170"/>
      <c r="E71" s="42"/>
      <c r="F71" s="43" t="s">
        <v>155</v>
      </c>
      <c r="G71" s="182" t="s">
        <v>269</v>
      </c>
      <c r="H71" s="183"/>
      <c r="I71" s="183"/>
      <c r="J71" s="183"/>
      <c r="K71" s="183"/>
      <c r="L71" s="183"/>
      <c r="M71" s="183"/>
      <c r="N71" s="184"/>
      <c r="O71" s="29"/>
    </row>
    <row r="72" spans="1:15" ht="15">
      <c r="A72" s="29"/>
      <c r="B72" s="47" t="s">
        <v>157</v>
      </c>
      <c r="C72" s="169" t="s">
        <v>194</v>
      </c>
      <c r="D72" s="170"/>
      <c r="E72" s="42"/>
      <c r="F72" s="48" t="s">
        <v>159</v>
      </c>
      <c r="G72" s="169" t="s">
        <v>270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192</v>
      </c>
      <c r="D74" s="170"/>
      <c r="E74" s="42"/>
      <c r="F74" s="57"/>
      <c r="G74" s="182" t="s">
        <v>269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194</v>
      </c>
      <c r="D75" s="170"/>
      <c r="E75" s="42"/>
      <c r="F75" s="59"/>
      <c r="G75" s="169" t="s">
        <v>270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GUNDUZ Ziver</v>
      </c>
      <c r="D78" s="64" t="str">
        <f>IF(G71&gt;"",G71,"")</f>
        <v>ROSSI Carlo</v>
      </c>
      <c r="E78" s="64">
        <f>IF(E71&gt;"",E71&amp;" - "&amp;I71,"")</f>
      </c>
      <c r="F78" s="65">
        <v>-10</v>
      </c>
      <c r="G78" s="65">
        <v>10</v>
      </c>
      <c r="H78" s="66">
        <v>-8</v>
      </c>
      <c r="I78" s="65">
        <v>4</v>
      </c>
      <c r="J78" s="65">
        <v>-10</v>
      </c>
      <c r="K78" s="67">
        <f>IF(ISBLANK(F78),"",COUNTIF(F78:J78,"&gt;=0"))</f>
        <v>2</v>
      </c>
      <c r="L78" s="68">
        <f>IF(ISBLANK(F78),"",(IF(LEFT(F78,1)="-",1,0)+IF(LEFT(G78,1)="-",1,0)+IF(LEFT(H78,1)="-",1,0)+IF(LEFT(I78,1)="-",1,0)+IF(LEFT(J78,1)="-",1,0)))</f>
        <v>3</v>
      </c>
      <c r="M78" s="69">
        <f aca="true" t="shared" si="1" ref="M78:N82">IF(K78=3,1,"")</f>
      </c>
      <c r="N78" s="70">
        <f t="shared" si="1"/>
        <v>1</v>
      </c>
      <c r="O78" s="29"/>
    </row>
    <row r="79" spans="1:15" ht="15">
      <c r="A79" s="29"/>
      <c r="B79" s="63" t="s">
        <v>173</v>
      </c>
      <c r="C79" s="64" t="str">
        <f>IF(C72&gt;"",C72,"")</f>
        <v>OZTURK Özgun</v>
      </c>
      <c r="D79" s="64" t="str">
        <f>IF(G72&gt;"",G72,"")</f>
        <v>BACIOCCCHI Alessandro</v>
      </c>
      <c r="E79" s="64">
        <f>IF(E72&gt;"",E72&amp;" - "&amp;I72,"")</f>
      </c>
      <c r="F79" s="65">
        <v>-8</v>
      </c>
      <c r="G79" s="65">
        <v>-3</v>
      </c>
      <c r="H79" s="65">
        <v>-7</v>
      </c>
      <c r="I79" s="65"/>
      <c r="J79" s="65"/>
      <c r="K79" s="67">
        <f>IF(ISBLANK(F79),"",COUNTIF(F79:J79,"&gt;=0"))</f>
        <v>0</v>
      </c>
      <c r="L79" s="68">
        <f>IF(ISBLANK(F79),"",(IF(LEFT(F79,1)="-",1,0)+IF(LEFT(G79,1)="-",1,0)+IF(LEFT(H79,1)="-",1,0)+IF(LEFT(I79,1)="-",1,0)+IF(LEFT(J79,1)="-",1,0)))</f>
        <v>3</v>
      </c>
      <c r="M79" s="69">
        <f t="shared" si="1"/>
      </c>
      <c r="N79" s="70">
        <f t="shared" si="1"/>
        <v>1</v>
      </c>
      <c r="O79" s="29"/>
    </row>
    <row r="80" spans="1:15" ht="15">
      <c r="A80" s="29"/>
      <c r="B80" s="71" t="s">
        <v>174</v>
      </c>
      <c r="C80" s="64" t="str">
        <f>IF(C74&gt;"",C74&amp;" / "&amp;C75,"")</f>
        <v>GUNDUZ Ziver / OZTURK Özgun</v>
      </c>
      <c r="D80" s="64" t="str">
        <f>IF(G74&gt;"",G74&amp;" / "&amp;G75,"")</f>
        <v>ROSSI Carlo / BACIOCCCHI Alessandro</v>
      </c>
      <c r="E80" s="72"/>
      <c r="F80" s="73">
        <v>-6</v>
      </c>
      <c r="G80" s="65">
        <v>13</v>
      </c>
      <c r="H80" s="65">
        <v>10</v>
      </c>
      <c r="I80" s="74">
        <v>-9</v>
      </c>
      <c r="J80" s="74">
        <v>-7</v>
      </c>
      <c r="K80" s="67">
        <f>IF(ISBLANK(F80),"",COUNTIF(F80:J80,"&gt;=0"))</f>
        <v>2</v>
      </c>
      <c r="L80" s="68">
        <f>IF(ISBLANK(F80),"",(IF(LEFT(F80,1)="-",1,0)+IF(LEFT(G80,1)="-",1,0)+IF(LEFT(H80,1)="-",1,0)+IF(LEFT(I80,1)="-",1,0)+IF(LEFT(J80,1)="-",1,0)))</f>
        <v>3</v>
      </c>
      <c r="M80" s="69">
        <f t="shared" si="1"/>
      </c>
      <c r="N80" s="70">
        <f t="shared" si="1"/>
        <v>1</v>
      </c>
      <c r="O80" s="29"/>
    </row>
    <row r="81" spans="1:15" ht="15">
      <c r="A81" s="29"/>
      <c r="B81" s="63" t="s">
        <v>175</v>
      </c>
      <c r="C81" s="64" t="str">
        <f>IF(C71&gt;"",C71,"")</f>
        <v>GUNDUZ Ziver</v>
      </c>
      <c r="D81" s="64" t="str">
        <f>IF(G72&gt;"",G72,"")</f>
        <v>BACIOCCCHI Alessandro</v>
      </c>
      <c r="E81" s="75"/>
      <c r="F81" s="76"/>
      <c r="G81" s="77"/>
      <c r="H81" s="74"/>
      <c r="I81" s="65"/>
      <c r="J81" s="65"/>
      <c r="K81" s="67">
        <f>IF(ISBLANK(F81),"",COUNTIF(F81:J81,"&gt;=0"))</f>
      </c>
      <c r="L81" s="68">
        <f>IF(ISBLANK(F81),"",(IF(LEFT(F81,1)="-",1,0)+IF(LEFT(G81,1)="-",1,0)+IF(LEFT(H81,1)="-",1,0)+IF(LEFT(I81,1)="-",1,0)+IF(LEFT(J81,1)="-",1,0)))</f>
      </c>
      <c r="M81" s="69">
        <f t="shared" si="1"/>
      </c>
      <c r="N81" s="70">
        <f t="shared" si="1"/>
      </c>
      <c r="O81" s="29"/>
    </row>
    <row r="82" spans="1:15" ht="15.75" thickBot="1">
      <c r="A82" s="29"/>
      <c r="B82" s="63" t="s">
        <v>176</v>
      </c>
      <c r="C82" s="64" t="str">
        <f>IF(C72&gt;"",C72,"")</f>
        <v>OZTURK Özgun</v>
      </c>
      <c r="D82" s="64" t="str">
        <f>IF(G71&gt;"",G71,"")</f>
        <v>ROSSI Carlo</v>
      </c>
      <c r="E82" s="75"/>
      <c r="F82" s="73"/>
      <c r="G82" s="65"/>
      <c r="H82" s="65"/>
      <c r="I82" s="65"/>
      <c r="J82" s="65"/>
      <c r="K82" s="67">
        <f>IF(ISBLANK(F82),"",COUNTIF(F82:J82,"&gt;=0"))</f>
      </c>
      <c r="L82" s="68">
        <f>IF(ISBLANK(F82),"",(IF(LEFT(F82,1)="-",1,0)+IF(LEFT(G82,1)="-",1,0)+IF(LEFT(H82,1)="-",1,0)+IF(LEFT(I82,1)="-",1,0)+IF(LEFT(J82,1)="-",1,0)))</f>
      </c>
      <c r="M82" s="69">
        <f t="shared" si="1"/>
      </c>
      <c r="N82" s="70">
        <f t="shared" si="1"/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4</v>
      </c>
      <c r="L83" s="81">
        <f>IF(ISBLANK(G71),"",SUM(L78:L82))</f>
        <v>9</v>
      </c>
      <c r="M83" s="82">
        <f>IF(ISBLANK(F78),"",SUM(M78:M82))</f>
        <v>0</v>
      </c>
      <c r="N83" s="83">
        <f>IF(ISBLANK(F78),"",SUM(N78:N82))</f>
        <v>3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Tur 1</v>
      </c>
      <c r="D86" s="25" t="str">
        <f>G70</f>
        <v>ITA</v>
      </c>
      <c r="E86" s="25"/>
      <c r="F86" s="25"/>
      <c r="G86" s="25"/>
      <c r="H86" s="25"/>
      <c r="I86" s="25"/>
      <c r="J86" s="179" t="str">
        <f>IF(M83=3,C70,IF(N83=3,G70,IF(M83=5,IF(N83=5,"tasan",""),"")))</f>
        <v>ITA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  <row r="89" spans="1:15" ht="15">
      <c r="A89" s="90"/>
      <c r="B89" s="23"/>
      <c r="C89" s="24" t="s">
        <v>146</v>
      </c>
      <c r="D89" s="25"/>
      <c r="E89" s="25"/>
      <c r="F89" s="23"/>
      <c r="G89" s="26" t="s">
        <v>147</v>
      </c>
      <c r="H89" s="27"/>
      <c r="I89" s="28"/>
      <c r="J89" s="163">
        <v>42341</v>
      </c>
      <c r="K89" s="164"/>
      <c r="L89" s="164"/>
      <c r="M89" s="164"/>
      <c r="N89" s="165"/>
      <c r="O89" s="29"/>
    </row>
    <row r="90" spans="1:15" ht="15">
      <c r="A90" s="90"/>
      <c r="B90" s="30"/>
      <c r="C90" s="30" t="s">
        <v>148</v>
      </c>
      <c r="D90" s="25"/>
      <c r="E90" s="25"/>
      <c r="F90" s="23"/>
      <c r="G90" s="26" t="s">
        <v>149</v>
      </c>
      <c r="H90" s="27"/>
      <c r="I90" s="28"/>
      <c r="J90" s="166" t="s">
        <v>150</v>
      </c>
      <c r="K90" s="164"/>
      <c r="L90" s="164"/>
      <c r="M90" s="164"/>
      <c r="N90" s="165"/>
      <c r="O90" s="29"/>
    </row>
    <row r="91" spans="1:15" ht="15">
      <c r="A91" s="90"/>
      <c r="B91" s="23"/>
      <c r="C91" s="31"/>
      <c r="D91" s="25"/>
      <c r="E91" s="25"/>
      <c r="F91" s="25"/>
      <c r="G91" s="32"/>
      <c r="H91" s="25"/>
      <c r="I91" s="25"/>
      <c r="J91" s="25"/>
      <c r="K91" s="25"/>
      <c r="L91" s="25"/>
      <c r="M91" s="25"/>
      <c r="N91" s="25"/>
      <c r="O91" s="33"/>
    </row>
    <row r="92" spans="1:15" ht="15">
      <c r="A92" s="29"/>
      <c r="B92" s="34" t="s">
        <v>151</v>
      </c>
      <c r="C92" s="167" t="s">
        <v>30</v>
      </c>
      <c r="D92" s="168"/>
      <c r="E92" s="36"/>
      <c r="F92" s="34" t="s">
        <v>151</v>
      </c>
      <c r="G92" s="37" t="s">
        <v>35</v>
      </c>
      <c r="H92" s="38"/>
      <c r="I92" s="38"/>
      <c r="J92" s="38"/>
      <c r="K92" s="38"/>
      <c r="L92" s="38"/>
      <c r="M92" s="38"/>
      <c r="N92" s="39"/>
      <c r="O92" s="29"/>
    </row>
    <row r="93" spans="1:15" ht="15">
      <c r="A93" s="29"/>
      <c r="B93" s="40" t="s">
        <v>153</v>
      </c>
      <c r="C93" s="169" t="s">
        <v>271</v>
      </c>
      <c r="D93" s="170"/>
      <c r="E93" s="42"/>
      <c r="F93" s="43" t="s">
        <v>155</v>
      </c>
      <c r="G93" s="182" t="s">
        <v>198</v>
      </c>
      <c r="H93" s="183"/>
      <c r="I93" s="183"/>
      <c r="J93" s="183"/>
      <c r="K93" s="183"/>
      <c r="L93" s="183"/>
      <c r="M93" s="183"/>
      <c r="N93" s="184"/>
      <c r="O93" s="29"/>
    </row>
    <row r="94" spans="1:15" ht="15">
      <c r="A94" s="29"/>
      <c r="B94" s="47" t="s">
        <v>157</v>
      </c>
      <c r="C94" s="169" t="s">
        <v>272</v>
      </c>
      <c r="D94" s="170"/>
      <c r="E94" s="42"/>
      <c r="F94" s="48" t="s">
        <v>159</v>
      </c>
      <c r="G94" s="169" t="s">
        <v>200</v>
      </c>
      <c r="H94" s="185"/>
      <c r="I94" s="185"/>
      <c r="J94" s="185"/>
      <c r="K94" s="185"/>
      <c r="L94" s="185"/>
      <c r="M94" s="185"/>
      <c r="N94" s="186"/>
      <c r="O94" s="29"/>
    </row>
    <row r="95" spans="1:15" ht="15">
      <c r="A95" s="90"/>
      <c r="B95" s="51" t="s">
        <v>161</v>
      </c>
      <c r="C95" s="52"/>
      <c r="D95" s="53"/>
      <c r="E95" s="54"/>
      <c r="F95" s="51" t="s">
        <v>161</v>
      </c>
      <c r="G95" s="52"/>
      <c r="H95" s="55"/>
      <c r="I95" s="55"/>
      <c r="J95" s="55"/>
      <c r="K95" s="55"/>
      <c r="L95" s="55"/>
      <c r="M95" s="55"/>
      <c r="N95" s="55"/>
      <c r="O95" s="33"/>
    </row>
    <row r="96" spans="1:15" ht="15">
      <c r="A96" s="29"/>
      <c r="B96" s="56"/>
      <c r="C96" s="169" t="s">
        <v>271</v>
      </c>
      <c r="D96" s="170"/>
      <c r="E96" s="42"/>
      <c r="F96" s="57"/>
      <c r="G96" s="182" t="s">
        <v>198</v>
      </c>
      <c r="H96" s="183"/>
      <c r="I96" s="183"/>
      <c r="J96" s="183"/>
      <c r="K96" s="183"/>
      <c r="L96" s="183"/>
      <c r="M96" s="183"/>
      <c r="N96" s="184"/>
      <c r="O96" s="29"/>
    </row>
    <row r="97" spans="1:15" ht="15">
      <c r="A97" s="29"/>
      <c r="B97" s="58"/>
      <c r="C97" s="169" t="s">
        <v>272</v>
      </c>
      <c r="D97" s="170"/>
      <c r="E97" s="42"/>
      <c r="F97" s="59"/>
      <c r="G97" s="169" t="s">
        <v>200</v>
      </c>
      <c r="H97" s="185"/>
      <c r="I97" s="185"/>
      <c r="J97" s="185"/>
      <c r="K97" s="185"/>
      <c r="L97" s="185"/>
      <c r="M97" s="185"/>
      <c r="N97" s="186"/>
      <c r="O97" s="29"/>
    </row>
    <row r="98" spans="1:15" ht="15">
      <c r="A98" s="90"/>
      <c r="B98" s="25"/>
      <c r="C98" s="25"/>
      <c r="D98" s="25"/>
      <c r="E98" s="25"/>
      <c r="F98" s="32" t="s">
        <v>162</v>
      </c>
      <c r="G98" s="32"/>
      <c r="H98" s="32"/>
      <c r="I98" s="32"/>
      <c r="J98" s="25"/>
      <c r="K98" s="25"/>
      <c r="L98" s="25"/>
      <c r="M98" s="60"/>
      <c r="N98" s="23"/>
      <c r="O98" s="33"/>
    </row>
    <row r="99" spans="1:15" ht="15">
      <c r="A99" s="90"/>
      <c r="B99" s="30" t="s">
        <v>163</v>
      </c>
      <c r="C99" s="25"/>
      <c r="D99" s="25"/>
      <c r="E99" s="25"/>
      <c r="F99" s="61" t="s">
        <v>164</v>
      </c>
      <c r="G99" s="61" t="s">
        <v>165</v>
      </c>
      <c r="H99" s="61" t="s">
        <v>166</v>
      </c>
      <c r="I99" s="61" t="s">
        <v>167</v>
      </c>
      <c r="J99" s="61" t="s">
        <v>168</v>
      </c>
      <c r="K99" s="177" t="s">
        <v>169</v>
      </c>
      <c r="L99" s="178"/>
      <c r="M99" s="61" t="s">
        <v>170</v>
      </c>
      <c r="N99" s="62" t="s">
        <v>171</v>
      </c>
      <c r="O99" s="29"/>
    </row>
    <row r="100" spans="1:15" ht="15">
      <c r="A100" s="29"/>
      <c r="B100" s="63" t="s">
        <v>172</v>
      </c>
      <c r="C100" s="64" t="str">
        <f>IF(C93&gt;"",C93,"")</f>
        <v>ALLEGRO Martin</v>
      </c>
      <c r="D100" s="64" t="str">
        <f>IF(G93&gt;"",G93,"")</f>
        <v>FUJIMURA Tomoya</v>
      </c>
      <c r="E100" s="64">
        <f>IF(E93&gt;"",E93&amp;" - "&amp;I93,"")</f>
      </c>
      <c r="F100" s="65">
        <v>9</v>
      </c>
      <c r="G100" s="65">
        <v>6</v>
      </c>
      <c r="H100" s="66">
        <v>-7</v>
      </c>
      <c r="I100" s="65">
        <v>-4</v>
      </c>
      <c r="J100" s="65">
        <v>-7</v>
      </c>
      <c r="K100" s="67">
        <f>IF(ISBLANK(F100),"",COUNTIF(F100:J100,"&gt;=0"))</f>
        <v>2</v>
      </c>
      <c r="L100" s="68">
        <f>IF(ISBLANK(F100),"",(IF(LEFT(F100,1)="-",1,0)+IF(LEFT(G100,1)="-",1,0)+IF(LEFT(H100,1)="-",1,0)+IF(LEFT(I100,1)="-",1,0)+IF(LEFT(J100,1)="-",1,0)))</f>
        <v>3</v>
      </c>
      <c r="M100" s="69">
        <f aca="true" t="shared" si="2" ref="M100:N104">IF(K100=3,1,"")</f>
      </c>
      <c r="N100" s="70">
        <f t="shared" si="2"/>
        <v>1</v>
      </c>
      <c r="O100" s="29"/>
    </row>
    <row r="101" spans="1:15" ht="15">
      <c r="A101" s="29"/>
      <c r="B101" s="63" t="s">
        <v>173</v>
      </c>
      <c r="C101" s="64" t="str">
        <f>IF(C94&gt;"",C94,"")</f>
        <v>SWARTENBROUCKX Gaetan</v>
      </c>
      <c r="D101" s="64" t="str">
        <f>IF(G94&gt;"",G94,"")</f>
        <v>MIYAMOTO Yukinori</v>
      </c>
      <c r="E101" s="64">
        <f>IF(E94&gt;"",E94&amp;" - "&amp;I94,"")</f>
      </c>
      <c r="F101" s="65">
        <v>-9</v>
      </c>
      <c r="G101" s="65">
        <v>-8</v>
      </c>
      <c r="H101" s="65">
        <v>-10</v>
      </c>
      <c r="I101" s="65"/>
      <c r="J101" s="65"/>
      <c r="K101" s="67">
        <f>IF(ISBLANK(F101),"",COUNTIF(F101:J101,"&gt;=0"))</f>
        <v>0</v>
      </c>
      <c r="L101" s="68">
        <f>IF(ISBLANK(F101),"",(IF(LEFT(F101,1)="-",1,0)+IF(LEFT(G101,1)="-",1,0)+IF(LEFT(H101,1)="-",1,0)+IF(LEFT(I101,1)="-",1,0)+IF(LEFT(J101,1)="-",1,0)))</f>
        <v>3</v>
      </c>
      <c r="M101" s="69">
        <f t="shared" si="2"/>
      </c>
      <c r="N101" s="70">
        <f t="shared" si="2"/>
        <v>1</v>
      </c>
      <c r="O101" s="29"/>
    </row>
    <row r="102" spans="1:15" ht="15">
      <c r="A102" s="29"/>
      <c r="B102" s="71" t="s">
        <v>174</v>
      </c>
      <c r="C102" s="64" t="str">
        <f>IF(C96&gt;"",C96&amp;" / "&amp;C97,"")</f>
        <v>ALLEGRO Martin / SWARTENBROUCKX Gaetan</v>
      </c>
      <c r="D102" s="64" t="str">
        <f>IF(G96&gt;"",G96&amp;" / "&amp;G97,"")</f>
        <v>FUJIMURA Tomoya / MIYAMOTO Yukinori</v>
      </c>
      <c r="E102" s="72"/>
      <c r="F102" s="73">
        <v>15</v>
      </c>
      <c r="G102" s="65">
        <v>-7</v>
      </c>
      <c r="H102" s="65">
        <v>5</v>
      </c>
      <c r="I102" s="74">
        <v>9</v>
      </c>
      <c r="J102" s="74"/>
      <c r="K102" s="67">
        <f>IF(ISBLANK(F102),"",COUNTIF(F102:J102,"&gt;=0"))</f>
        <v>3</v>
      </c>
      <c r="L102" s="68">
        <f>IF(ISBLANK(F102),"",(IF(LEFT(F102,1)="-",1,0)+IF(LEFT(G102,1)="-",1,0)+IF(LEFT(H102,1)="-",1,0)+IF(LEFT(I102,1)="-",1,0)+IF(LEFT(J102,1)="-",1,0)))</f>
        <v>1</v>
      </c>
      <c r="M102" s="69">
        <f t="shared" si="2"/>
        <v>1</v>
      </c>
      <c r="N102" s="70">
        <f t="shared" si="2"/>
      </c>
      <c r="O102" s="29"/>
    </row>
    <row r="103" spans="1:15" ht="15">
      <c r="A103" s="29"/>
      <c r="B103" s="63" t="s">
        <v>175</v>
      </c>
      <c r="C103" s="64" t="str">
        <f>IF(C93&gt;"",C93,"")</f>
        <v>ALLEGRO Martin</v>
      </c>
      <c r="D103" s="64" t="str">
        <f>IF(G94&gt;"",G94,"")</f>
        <v>MIYAMOTO Yukinori</v>
      </c>
      <c r="E103" s="75"/>
      <c r="F103" s="76">
        <v>-8</v>
      </c>
      <c r="G103" s="77">
        <v>7</v>
      </c>
      <c r="H103" s="74">
        <v>17</v>
      </c>
      <c r="I103" s="65">
        <v>7</v>
      </c>
      <c r="J103" s="65"/>
      <c r="K103" s="67">
        <f>IF(ISBLANK(F103),"",COUNTIF(F103:J103,"&gt;=0"))</f>
        <v>3</v>
      </c>
      <c r="L103" s="68">
        <f>IF(ISBLANK(F103),"",(IF(LEFT(F103,1)="-",1,0)+IF(LEFT(G103,1)="-",1,0)+IF(LEFT(H103,1)="-",1,0)+IF(LEFT(I103,1)="-",1,0)+IF(LEFT(J103,1)="-",1,0)))</f>
        <v>1</v>
      </c>
      <c r="M103" s="69">
        <f t="shared" si="2"/>
        <v>1</v>
      </c>
      <c r="N103" s="70">
        <f t="shared" si="2"/>
      </c>
      <c r="O103" s="29"/>
    </row>
    <row r="104" spans="1:15" ht="15.75" thickBot="1">
      <c r="A104" s="29"/>
      <c r="B104" s="63" t="s">
        <v>176</v>
      </c>
      <c r="C104" s="64" t="str">
        <f>IF(C94&gt;"",C94,"")</f>
        <v>SWARTENBROUCKX Gaetan</v>
      </c>
      <c r="D104" s="64" t="str">
        <f>IF(G93&gt;"",G93,"")</f>
        <v>FUJIMURA Tomoya</v>
      </c>
      <c r="E104" s="75"/>
      <c r="F104" s="73">
        <v>-3</v>
      </c>
      <c r="G104" s="65">
        <v>-9</v>
      </c>
      <c r="H104" s="65">
        <v>9</v>
      </c>
      <c r="I104" s="65">
        <v>-7</v>
      </c>
      <c r="J104" s="65"/>
      <c r="K104" s="67">
        <f>IF(ISBLANK(F104),"",COUNTIF(F104:J104,"&gt;=0"))</f>
        <v>1</v>
      </c>
      <c r="L104" s="68">
        <f>IF(ISBLANK(F104),"",(IF(LEFT(F104,1)="-",1,0)+IF(LEFT(G104,1)="-",1,0)+IF(LEFT(H104,1)="-",1,0)+IF(LEFT(I104,1)="-",1,0)+IF(LEFT(J104,1)="-",1,0)))</f>
        <v>3</v>
      </c>
      <c r="M104" s="69">
        <f t="shared" si="2"/>
      </c>
      <c r="N104" s="70">
        <f t="shared" si="2"/>
        <v>1</v>
      </c>
      <c r="O104" s="29"/>
    </row>
    <row r="105" spans="1:15" ht="15.75" thickBot="1">
      <c r="A105" s="90"/>
      <c r="B105" s="25"/>
      <c r="C105" s="25"/>
      <c r="D105" s="25"/>
      <c r="E105" s="25"/>
      <c r="F105" s="25"/>
      <c r="G105" s="25"/>
      <c r="H105" s="25"/>
      <c r="I105" s="78" t="s">
        <v>177</v>
      </c>
      <c r="J105" s="79"/>
      <c r="K105" s="80">
        <f>IF(ISBLANK(C93),"",SUM(K100:K104))</f>
        <v>9</v>
      </c>
      <c r="L105" s="81">
        <f>IF(ISBLANK(G93),"",SUM(L100:L104))</f>
        <v>11</v>
      </c>
      <c r="M105" s="82">
        <f>IF(ISBLANK(F100),"",SUM(M100:M104))</f>
        <v>2</v>
      </c>
      <c r="N105" s="83">
        <f>IF(ISBLANK(F100),"",SUM(N100:N104))</f>
        <v>3</v>
      </c>
      <c r="O105" s="29"/>
    </row>
    <row r="106" spans="1:15" ht="15">
      <c r="A106" s="90"/>
      <c r="B106" s="25" t="s">
        <v>178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3"/>
    </row>
    <row r="107" spans="1:15" ht="15">
      <c r="A107" s="90"/>
      <c r="B107" s="84"/>
      <c r="C107" s="25" t="s">
        <v>179</v>
      </c>
      <c r="D107" s="25" t="s">
        <v>180</v>
      </c>
      <c r="E107" s="23"/>
      <c r="F107" s="25"/>
      <c r="G107" s="25" t="s">
        <v>181</v>
      </c>
      <c r="H107" s="23"/>
      <c r="I107" s="25"/>
      <c r="J107" s="23" t="s">
        <v>182</v>
      </c>
      <c r="K107" s="23"/>
      <c r="L107" s="25"/>
      <c r="M107" s="25"/>
      <c r="N107" s="25"/>
      <c r="O107" s="33"/>
    </row>
    <row r="108" spans="1:15" ht="15.75" thickBot="1">
      <c r="A108" s="90"/>
      <c r="B108" s="85"/>
      <c r="C108" s="86" t="str">
        <f>C92</f>
        <v>BEL1</v>
      </c>
      <c r="D108" s="25" t="str">
        <f>G92</f>
        <v>JPN2</v>
      </c>
      <c r="E108" s="25"/>
      <c r="F108" s="25"/>
      <c r="G108" s="25"/>
      <c r="H108" s="25"/>
      <c r="I108" s="25"/>
      <c r="J108" s="179" t="str">
        <f>IF(M105=3,C92,IF(N105=3,G92,IF(M105=5,IF(N105=5,"tasan",""),"")))</f>
        <v>JPN2</v>
      </c>
      <c r="K108" s="180"/>
      <c r="L108" s="180"/>
      <c r="M108" s="180"/>
      <c r="N108" s="181"/>
      <c r="O108" s="29"/>
    </row>
    <row r="109" spans="1:15" ht="15">
      <c r="A109" s="92"/>
      <c r="B109" s="87"/>
      <c r="C109" s="87"/>
      <c r="D109" s="87"/>
      <c r="E109" s="87"/>
      <c r="F109" s="87"/>
      <c r="G109" s="87"/>
      <c r="H109" s="87"/>
      <c r="I109" s="87"/>
      <c r="J109" s="88"/>
      <c r="K109" s="88"/>
      <c r="L109" s="88"/>
      <c r="M109" s="88"/>
      <c r="N109" s="88"/>
      <c r="O109" s="89"/>
    </row>
    <row r="111" spans="1:15" ht="15">
      <c r="A111" s="90"/>
      <c r="B111" s="23"/>
      <c r="C111" s="24" t="s">
        <v>146</v>
      </c>
      <c r="D111" s="25"/>
      <c r="E111" s="25"/>
      <c r="F111" s="23"/>
      <c r="G111" s="26" t="s">
        <v>147</v>
      </c>
      <c r="H111" s="27"/>
      <c r="I111" s="28"/>
      <c r="J111" s="163">
        <v>42341</v>
      </c>
      <c r="K111" s="164"/>
      <c r="L111" s="164"/>
      <c r="M111" s="164"/>
      <c r="N111" s="165"/>
      <c r="O111" s="29"/>
    </row>
    <row r="112" spans="1:15" ht="15">
      <c r="A112" s="90"/>
      <c r="B112" s="30"/>
      <c r="C112" s="30" t="s">
        <v>148</v>
      </c>
      <c r="D112" s="25"/>
      <c r="E112" s="25"/>
      <c r="F112" s="23"/>
      <c r="G112" s="26" t="s">
        <v>149</v>
      </c>
      <c r="H112" s="27"/>
      <c r="I112" s="28"/>
      <c r="J112" s="166" t="s">
        <v>150</v>
      </c>
      <c r="K112" s="164"/>
      <c r="L112" s="164"/>
      <c r="M112" s="164"/>
      <c r="N112" s="165"/>
      <c r="O112" s="29"/>
    </row>
    <row r="113" spans="1:15" ht="15">
      <c r="A113" s="90"/>
      <c r="B113" s="23"/>
      <c r="C113" s="31"/>
      <c r="D113" s="25"/>
      <c r="E113" s="25"/>
      <c r="F113" s="25"/>
      <c r="G113" s="32"/>
      <c r="H113" s="25"/>
      <c r="I113" s="25"/>
      <c r="J113" s="25"/>
      <c r="K113" s="25"/>
      <c r="L113" s="25"/>
      <c r="M113" s="25"/>
      <c r="N113" s="25"/>
      <c r="O113" s="33"/>
    </row>
    <row r="114" spans="1:15" ht="15">
      <c r="A114" s="29"/>
      <c r="B114" s="34" t="s">
        <v>151</v>
      </c>
      <c r="C114" s="167" t="s">
        <v>203</v>
      </c>
      <c r="D114" s="168"/>
      <c r="E114" s="36"/>
      <c r="F114" s="34" t="s">
        <v>151</v>
      </c>
      <c r="G114" s="37" t="s">
        <v>273</v>
      </c>
      <c r="H114" s="38"/>
      <c r="I114" s="38"/>
      <c r="J114" s="38"/>
      <c r="K114" s="38"/>
      <c r="L114" s="38"/>
      <c r="M114" s="38"/>
      <c r="N114" s="39"/>
      <c r="O114" s="29"/>
    </row>
    <row r="115" spans="1:15" ht="15">
      <c r="A115" s="29"/>
      <c r="B115" s="40" t="s">
        <v>153</v>
      </c>
      <c r="C115" s="169" t="s">
        <v>205</v>
      </c>
      <c r="D115" s="170"/>
      <c r="E115" s="42"/>
      <c r="F115" s="43" t="s">
        <v>155</v>
      </c>
      <c r="G115" s="182" t="s">
        <v>274</v>
      </c>
      <c r="H115" s="183"/>
      <c r="I115" s="183"/>
      <c r="J115" s="183"/>
      <c r="K115" s="183"/>
      <c r="L115" s="183"/>
      <c r="M115" s="183"/>
      <c r="N115" s="184"/>
      <c r="O115" s="29"/>
    </row>
    <row r="116" spans="1:15" ht="15">
      <c r="A116" s="29"/>
      <c r="B116" s="47" t="s">
        <v>157</v>
      </c>
      <c r="C116" s="169" t="s">
        <v>207</v>
      </c>
      <c r="D116" s="170"/>
      <c r="E116" s="42"/>
      <c r="F116" s="48" t="s">
        <v>159</v>
      </c>
      <c r="G116" s="169" t="s">
        <v>275</v>
      </c>
      <c r="H116" s="185"/>
      <c r="I116" s="185"/>
      <c r="J116" s="185"/>
      <c r="K116" s="185"/>
      <c r="L116" s="185"/>
      <c r="M116" s="185"/>
      <c r="N116" s="186"/>
      <c r="O116" s="29"/>
    </row>
    <row r="117" spans="1:15" ht="15">
      <c r="A117" s="90"/>
      <c r="B117" s="51" t="s">
        <v>161</v>
      </c>
      <c r="C117" s="52"/>
      <c r="D117" s="53"/>
      <c r="E117" s="54"/>
      <c r="F117" s="51" t="s">
        <v>161</v>
      </c>
      <c r="G117" s="52"/>
      <c r="H117" s="55"/>
      <c r="I117" s="55"/>
      <c r="J117" s="55"/>
      <c r="K117" s="55"/>
      <c r="L117" s="55"/>
      <c r="M117" s="55"/>
      <c r="N117" s="55"/>
      <c r="O117" s="33"/>
    </row>
    <row r="118" spans="1:15" ht="15">
      <c r="A118" s="29"/>
      <c r="B118" s="56"/>
      <c r="C118" s="169" t="s">
        <v>205</v>
      </c>
      <c r="D118" s="170"/>
      <c r="E118" s="42"/>
      <c r="F118" s="57"/>
      <c r="G118" s="182" t="s">
        <v>274</v>
      </c>
      <c r="H118" s="183"/>
      <c r="I118" s="183"/>
      <c r="J118" s="183"/>
      <c r="K118" s="183"/>
      <c r="L118" s="183"/>
      <c r="M118" s="183"/>
      <c r="N118" s="184"/>
      <c r="O118" s="29"/>
    </row>
    <row r="119" spans="1:15" ht="15">
      <c r="A119" s="29"/>
      <c r="B119" s="58"/>
      <c r="C119" s="169" t="s">
        <v>207</v>
      </c>
      <c r="D119" s="170"/>
      <c r="E119" s="42"/>
      <c r="F119" s="59"/>
      <c r="G119" s="169" t="s">
        <v>275</v>
      </c>
      <c r="H119" s="185"/>
      <c r="I119" s="185"/>
      <c r="J119" s="185"/>
      <c r="K119" s="185"/>
      <c r="L119" s="185"/>
      <c r="M119" s="185"/>
      <c r="N119" s="186"/>
      <c r="O119" s="29"/>
    </row>
    <row r="120" spans="1:15" ht="15">
      <c r="A120" s="90"/>
      <c r="B120" s="25"/>
      <c r="C120" s="25"/>
      <c r="D120" s="25"/>
      <c r="E120" s="25"/>
      <c r="F120" s="32" t="s">
        <v>162</v>
      </c>
      <c r="G120" s="32"/>
      <c r="H120" s="32"/>
      <c r="I120" s="32"/>
      <c r="J120" s="25"/>
      <c r="K120" s="25"/>
      <c r="L120" s="25"/>
      <c r="M120" s="60"/>
      <c r="N120" s="23"/>
      <c r="O120" s="33"/>
    </row>
    <row r="121" spans="1:15" ht="15">
      <c r="A121" s="90"/>
      <c r="B121" s="30" t="s">
        <v>163</v>
      </c>
      <c r="C121" s="25"/>
      <c r="D121" s="25"/>
      <c r="E121" s="25"/>
      <c r="F121" s="61" t="s">
        <v>164</v>
      </c>
      <c r="G121" s="61" t="s">
        <v>165</v>
      </c>
      <c r="H121" s="61" t="s">
        <v>166</v>
      </c>
      <c r="I121" s="61" t="s">
        <v>167</v>
      </c>
      <c r="J121" s="61" t="s">
        <v>168</v>
      </c>
      <c r="K121" s="177" t="s">
        <v>169</v>
      </c>
      <c r="L121" s="178"/>
      <c r="M121" s="61" t="s">
        <v>170</v>
      </c>
      <c r="N121" s="62" t="s">
        <v>171</v>
      </c>
      <c r="O121" s="29"/>
    </row>
    <row r="122" spans="1:15" ht="15">
      <c r="A122" s="29"/>
      <c r="B122" s="63" t="s">
        <v>172</v>
      </c>
      <c r="C122" s="64" t="str">
        <f>IF(C115&gt;"",C115,"")</f>
        <v>MCBEATH David</v>
      </c>
      <c r="D122" s="64" t="str">
        <f>IF(G115&gt;"",G115,"")</f>
        <v>VILCHES Miguel Angel</v>
      </c>
      <c r="E122" s="64">
        <f>IF(E115&gt;"",E115&amp;" - "&amp;I115,"")</f>
      </c>
      <c r="F122" s="65">
        <v>8</v>
      </c>
      <c r="G122" s="65">
        <v>8</v>
      </c>
      <c r="H122" s="66">
        <v>8</v>
      </c>
      <c r="I122" s="65"/>
      <c r="J122" s="65"/>
      <c r="K122" s="67">
        <f>IF(ISBLANK(F122),"",COUNTIF(F122:J122,"&gt;=0"))</f>
        <v>3</v>
      </c>
      <c r="L122" s="68">
        <f>IF(ISBLANK(F122),"",(IF(LEFT(F122,1)="-",1,0)+IF(LEFT(G122,1)="-",1,0)+IF(LEFT(H122,1)="-",1,0)+IF(LEFT(I122,1)="-",1,0)+IF(LEFT(J122,1)="-",1,0)))</f>
        <v>0</v>
      </c>
      <c r="M122" s="69">
        <f aca="true" t="shared" si="3" ref="M122:N126">IF(K122=3,1,"")</f>
        <v>1</v>
      </c>
      <c r="N122" s="70">
        <f t="shared" si="3"/>
      </c>
      <c r="O122" s="29"/>
    </row>
    <row r="123" spans="1:15" ht="15">
      <c r="A123" s="29"/>
      <c r="B123" s="63" t="s">
        <v>173</v>
      </c>
      <c r="C123" s="64" t="str">
        <f>IF(C116&gt;"",C116,"")</f>
        <v>O´DRISCOLL Michael</v>
      </c>
      <c r="D123" s="64" t="str">
        <f>IF(G116&gt;"",G116,"")</f>
        <v>FRANCO Carlos</v>
      </c>
      <c r="E123" s="64">
        <f>IF(E116&gt;"",E116&amp;" - "&amp;I116,"")</f>
      </c>
      <c r="F123" s="65">
        <v>6</v>
      </c>
      <c r="G123" s="65">
        <v>-4</v>
      </c>
      <c r="H123" s="65">
        <v>-6</v>
      </c>
      <c r="I123" s="65">
        <v>8</v>
      </c>
      <c r="J123" s="65">
        <v>-9</v>
      </c>
      <c r="K123" s="67">
        <f>IF(ISBLANK(F123),"",COUNTIF(F123:J123,"&gt;=0"))</f>
        <v>2</v>
      </c>
      <c r="L123" s="68">
        <f>IF(ISBLANK(F123),"",(IF(LEFT(F123,1)="-",1,0)+IF(LEFT(G123,1)="-",1,0)+IF(LEFT(H123,1)="-",1,0)+IF(LEFT(I123,1)="-",1,0)+IF(LEFT(J123,1)="-",1,0)))</f>
        <v>3</v>
      </c>
      <c r="M123" s="69">
        <f t="shared" si="3"/>
      </c>
      <c r="N123" s="70">
        <f t="shared" si="3"/>
        <v>1</v>
      </c>
      <c r="O123" s="29"/>
    </row>
    <row r="124" spans="1:15" ht="15">
      <c r="A124" s="29"/>
      <c r="B124" s="71" t="s">
        <v>174</v>
      </c>
      <c r="C124" s="64" t="str">
        <f>IF(C118&gt;"",C118&amp;" / "&amp;C119,"")</f>
        <v>MCBEATH David / O´DRISCOLL Michael</v>
      </c>
      <c r="D124" s="64" t="str">
        <f>IF(G118&gt;"",G118&amp;" / "&amp;G119,"")</f>
        <v>VILCHES Miguel Angel / FRANCO Carlos</v>
      </c>
      <c r="E124" s="72"/>
      <c r="F124" s="73">
        <v>-9</v>
      </c>
      <c r="G124" s="65">
        <v>8</v>
      </c>
      <c r="H124" s="65">
        <v>-4</v>
      </c>
      <c r="I124" s="74">
        <v>4</v>
      </c>
      <c r="J124" s="74">
        <v>9</v>
      </c>
      <c r="K124" s="67">
        <f>IF(ISBLANK(F124),"",COUNTIF(F124:J124,"&gt;=0"))</f>
        <v>3</v>
      </c>
      <c r="L124" s="68">
        <f>IF(ISBLANK(F124),"",(IF(LEFT(F124,1)="-",1,0)+IF(LEFT(G124,1)="-",1,0)+IF(LEFT(H124,1)="-",1,0)+IF(LEFT(I124,1)="-",1,0)+IF(LEFT(J124,1)="-",1,0)))</f>
        <v>2</v>
      </c>
      <c r="M124" s="69">
        <f t="shared" si="3"/>
        <v>1</v>
      </c>
      <c r="N124" s="70">
        <f t="shared" si="3"/>
      </c>
      <c r="O124" s="29"/>
    </row>
    <row r="125" spans="1:15" ht="15">
      <c r="A125" s="29"/>
      <c r="B125" s="63" t="s">
        <v>175</v>
      </c>
      <c r="C125" s="64" t="str">
        <f>IF(C115&gt;"",C115,"")</f>
        <v>MCBEATH David</v>
      </c>
      <c r="D125" s="64" t="str">
        <f>IF(G116&gt;"",G116,"")</f>
        <v>FRANCO Carlos</v>
      </c>
      <c r="E125" s="75"/>
      <c r="F125" s="76">
        <v>5</v>
      </c>
      <c r="G125" s="77">
        <v>4</v>
      </c>
      <c r="H125" s="74">
        <v>-8</v>
      </c>
      <c r="I125" s="65">
        <v>9</v>
      </c>
      <c r="J125" s="65"/>
      <c r="K125" s="67">
        <f>IF(ISBLANK(F125),"",COUNTIF(F125:J125,"&gt;=0"))</f>
        <v>3</v>
      </c>
      <c r="L125" s="68">
        <f>IF(ISBLANK(F125),"",(IF(LEFT(F125,1)="-",1,0)+IF(LEFT(G125,1)="-",1,0)+IF(LEFT(H125,1)="-",1,0)+IF(LEFT(I125,1)="-",1,0)+IF(LEFT(J125,1)="-",1,0)))</f>
        <v>1</v>
      </c>
      <c r="M125" s="69">
        <f t="shared" si="3"/>
        <v>1</v>
      </c>
      <c r="N125" s="70">
        <f t="shared" si="3"/>
      </c>
      <c r="O125" s="29"/>
    </row>
    <row r="126" spans="1:15" ht="15.75" thickBot="1">
      <c r="A126" s="29"/>
      <c r="B126" s="63" t="s">
        <v>176</v>
      </c>
      <c r="C126" s="64" t="str">
        <f>IF(C116&gt;"",C116,"")</f>
        <v>O´DRISCOLL Michael</v>
      </c>
      <c r="D126" s="64" t="str">
        <f>IF(G115&gt;"",G115,"")</f>
        <v>VILCHES Miguel Angel</v>
      </c>
      <c r="E126" s="75"/>
      <c r="F126" s="73"/>
      <c r="G126" s="65"/>
      <c r="H126" s="65"/>
      <c r="I126" s="65"/>
      <c r="J126" s="65"/>
      <c r="K126" s="67">
        <f>IF(ISBLANK(F126),"",COUNTIF(F126:J126,"&gt;=0"))</f>
      </c>
      <c r="L126" s="68">
        <f>IF(ISBLANK(F126),"",(IF(LEFT(F126,1)="-",1,0)+IF(LEFT(G126,1)="-",1,0)+IF(LEFT(H126,1)="-",1,0)+IF(LEFT(I126,1)="-",1,0)+IF(LEFT(J126,1)="-",1,0)))</f>
      </c>
      <c r="M126" s="69">
        <f t="shared" si="3"/>
      </c>
      <c r="N126" s="70">
        <f t="shared" si="3"/>
      </c>
      <c r="O126" s="29"/>
    </row>
    <row r="127" spans="1:15" ht="15.75" thickBot="1">
      <c r="A127" s="90"/>
      <c r="B127" s="25"/>
      <c r="C127" s="25"/>
      <c r="D127" s="25"/>
      <c r="E127" s="25"/>
      <c r="F127" s="25"/>
      <c r="G127" s="25"/>
      <c r="H127" s="25"/>
      <c r="I127" s="78" t="s">
        <v>177</v>
      </c>
      <c r="J127" s="79"/>
      <c r="K127" s="80">
        <f>IF(ISBLANK(C115),"",SUM(K122:K126))</f>
        <v>11</v>
      </c>
      <c r="L127" s="81">
        <f>IF(ISBLANK(G115),"",SUM(L122:L126))</f>
        <v>6</v>
      </c>
      <c r="M127" s="82">
        <f>IF(ISBLANK(F122),"",SUM(M122:M126))</f>
        <v>3</v>
      </c>
      <c r="N127" s="83">
        <f>IF(ISBLANK(F122),"",SUM(N122:N126))</f>
        <v>1</v>
      </c>
      <c r="O127" s="29"/>
    </row>
    <row r="128" spans="1:15" ht="15">
      <c r="A128" s="90"/>
      <c r="B128" s="25" t="s">
        <v>178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33"/>
    </row>
    <row r="129" spans="1:15" ht="15">
      <c r="A129" s="90"/>
      <c r="B129" s="84"/>
      <c r="C129" s="25" t="s">
        <v>179</v>
      </c>
      <c r="D129" s="25" t="s">
        <v>180</v>
      </c>
      <c r="E129" s="23"/>
      <c r="F129" s="25"/>
      <c r="G129" s="25" t="s">
        <v>181</v>
      </c>
      <c r="H129" s="23"/>
      <c r="I129" s="25"/>
      <c r="J129" s="23" t="s">
        <v>182</v>
      </c>
      <c r="K129" s="23"/>
      <c r="L129" s="25"/>
      <c r="M129" s="25"/>
      <c r="N129" s="25"/>
      <c r="O129" s="33"/>
    </row>
    <row r="130" spans="1:15" ht="15.75" thickBot="1">
      <c r="A130" s="90"/>
      <c r="B130" s="85"/>
      <c r="C130" s="86" t="str">
        <f>C114</f>
        <v>Eng</v>
      </c>
      <c r="D130" s="25" t="str">
        <f>G114</f>
        <v>ESP 1</v>
      </c>
      <c r="E130" s="25"/>
      <c r="F130" s="25"/>
      <c r="G130" s="25"/>
      <c r="H130" s="25"/>
      <c r="I130" s="25"/>
      <c r="J130" s="179" t="str">
        <f>IF(M127=3,C114,IF(N127=3,G114,IF(M127=5,IF(N127=5,"tasan",""),"")))</f>
        <v>Eng</v>
      </c>
      <c r="K130" s="180"/>
      <c r="L130" s="180"/>
      <c r="M130" s="180"/>
      <c r="N130" s="181"/>
      <c r="O130" s="29"/>
    </row>
    <row r="131" spans="1:15" ht="15">
      <c r="A131" s="92"/>
      <c r="B131" s="87"/>
      <c r="C131" s="87"/>
      <c r="D131" s="87"/>
      <c r="E131" s="87"/>
      <c r="F131" s="87"/>
      <c r="G131" s="87"/>
      <c r="H131" s="87"/>
      <c r="I131" s="87"/>
      <c r="J131" s="88"/>
      <c r="K131" s="88"/>
      <c r="L131" s="88"/>
      <c r="M131" s="88"/>
      <c r="N131" s="88"/>
      <c r="O131" s="89"/>
    </row>
    <row r="133" spans="1:15" ht="15">
      <c r="A133" s="90"/>
      <c r="B133" s="23"/>
      <c r="C133" s="24" t="s">
        <v>146</v>
      </c>
      <c r="D133" s="25"/>
      <c r="E133" s="25"/>
      <c r="F133" s="23"/>
      <c r="G133" s="26" t="s">
        <v>147</v>
      </c>
      <c r="H133" s="27"/>
      <c r="I133" s="28"/>
      <c r="J133" s="163">
        <v>42341</v>
      </c>
      <c r="K133" s="164"/>
      <c r="L133" s="164"/>
      <c r="M133" s="164"/>
      <c r="N133" s="165"/>
      <c r="O133" s="29"/>
    </row>
    <row r="134" spans="1:15" ht="15">
      <c r="A134" s="90"/>
      <c r="B134" s="30"/>
      <c r="C134" s="30" t="s">
        <v>148</v>
      </c>
      <c r="D134" s="25"/>
      <c r="E134" s="25"/>
      <c r="F134" s="23"/>
      <c r="G134" s="26" t="s">
        <v>149</v>
      </c>
      <c r="H134" s="27"/>
      <c r="I134" s="28"/>
      <c r="J134" s="166" t="s">
        <v>150</v>
      </c>
      <c r="K134" s="164"/>
      <c r="L134" s="164"/>
      <c r="M134" s="164"/>
      <c r="N134" s="165"/>
      <c r="O134" s="29"/>
    </row>
    <row r="135" spans="1:15" ht="15">
      <c r="A135" s="90"/>
      <c r="B135" s="23"/>
      <c r="C135" s="31"/>
      <c r="D135" s="25"/>
      <c r="E135" s="25"/>
      <c r="F135" s="25"/>
      <c r="G135" s="32"/>
      <c r="H135" s="25"/>
      <c r="I135" s="25"/>
      <c r="J135" s="25"/>
      <c r="K135" s="25"/>
      <c r="L135" s="25"/>
      <c r="M135" s="25"/>
      <c r="N135" s="25"/>
      <c r="O135" s="33"/>
    </row>
    <row r="136" spans="1:15" ht="15">
      <c r="A136" s="29"/>
      <c r="B136" s="34" t="s">
        <v>151</v>
      </c>
      <c r="C136" s="167" t="s">
        <v>276</v>
      </c>
      <c r="D136" s="168"/>
      <c r="E136" s="36"/>
      <c r="F136" s="34" t="s">
        <v>151</v>
      </c>
      <c r="G136" s="37" t="s">
        <v>47</v>
      </c>
      <c r="H136" s="38"/>
      <c r="I136" s="38"/>
      <c r="J136" s="38"/>
      <c r="K136" s="38"/>
      <c r="L136" s="38"/>
      <c r="M136" s="38"/>
      <c r="N136" s="39"/>
      <c r="O136" s="29"/>
    </row>
    <row r="137" spans="1:15" ht="15">
      <c r="A137" s="29"/>
      <c r="B137" s="40" t="s">
        <v>153</v>
      </c>
      <c r="C137" s="169" t="s">
        <v>277</v>
      </c>
      <c r="D137" s="170"/>
      <c r="E137" s="42"/>
      <c r="F137" s="43" t="s">
        <v>155</v>
      </c>
      <c r="G137" s="182" t="s">
        <v>212</v>
      </c>
      <c r="H137" s="183"/>
      <c r="I137" s="183"/>
      <c r="J137" s="183"/>
      <c r="K137" s="183"/>
      <c r="L137" s="183"/>
      <c r="M137" s="183"/>
      <c r="N137" s="184"/>
      <c r="O137" s="29"/>
    </row>
    <row r="138" spans="1:15" ht="15">
      <c r="A138" s="29"/>
      <c r="B138" s="47" t="s">
        <v>157</v>
      </c>
      <c r="C138" s="169" t="s">
        <v>278</v>
      </c>
      <c r="D138" s="170"/>
      <c r="E138" s="42"/>
      <c r="F138" s="48" t="s">
        <v>159</v>
      </c>
      <c r="G138" s="169" t="s">
        <v>210</v>
      </c>
      <c r="H138" s="185"/>
      <c r="I138" s="185"/>
      <c r="J138" s="185"/>
      <c r="K138" s="185"/>
      <c r="L138" s="185"/>
      <c r="M138" s="185"/>
      <c r="N138" s="186"/>
      <c r="O138" s="29"/>
    </row>
    <row r="139" spans="1:15" ht="15">
      <c r="A139" s="90"/>
      <c r="B139" s="51" t="s">
        <v>161</v>
      </c>
      <c r="C139" s="52"/>
      <c r="D139" s="53"/>
      <c r="E139" s="54"/>
      <c r="F139" s="51" t="s">
        <v>161</v>
      </c>
      <c r="G139" s="52"/>
      <c r="H139" s="55"/>
      <c r="I139" s="55"/>
      <c r="J139" s="55"/>
      <c r="K139" s="55"/>
      <c r="L139" s="55"/>
      <c r="M139" s="55"/>
      <c r="N139" s="55"/>
      <c r="O139" s="33"/>
    </row>
    <row r="140" spans="1:15" ht="15">
      <c r="A140" s="29"/>
      <c r="B140" s="56"/>
      <c r="C140" s="169" t="s">
        <v>277</v>
      </c>
      <c r="D140" s="170"/>
      <c r="E140" s="42"/>
      <c r="F140" s="57"/>
      <c r="G140" s="182" t="s">
        <v>212</v>
      </c>
      <c r="H140" s="183"/>
      <c r="I140" s="183"/>
      <c r="J140" s="183"/>
      <c r="K140" s="183"/>
      <c r="L140" s="183"/>
      <c r="M140" s="183"/>
      <c r="N140" s="184"/>
      <c r="O140" s="29"/>
    </row>
    <row r="141" spans="1:15" ht="15">
      <c r="A141" s="29"/>
      <c r="B141" s="58"/>
      <c r="C141" s="169" t="s">
        <v>278</v>
      </c>
      <c r="D141" s="170"/>
      <c r="E141" s="42"/>
      <c r="F141" s="59"/>
      <c r="G141" s="169" t="s">
        <v>210</v>
      </c>
      <c r="H141" s="185"/>
      <c r="I141" s="185"/>
      <c r="J141" s="185"/>
      <c r="K141" s="185"/>
      <c r="L141" s="185"/>
      <c r="M141" s="185"/>
      <c r="N141" s="186"/>
      <c r="O141" s="29"/>
    </row>
    <row r="142" spans="1:15" ht="15">
      <c r="A142" s="90"/>
      <c r="B142" s="25"/>
      <c r="C142" s="25"/>
      <c r="D142" s="25"/>
      <c r="E142" s="25"/>
      <c r="F142" s="32" t="s">
        <v>162</v>
      </c>
      <c r="G142" s="32"/>
      <c r="H142" s="32"/>
      <c r="I142" s="32"/>
      <c r="J142" s="25"/>
      <c r="K142" s="25"/>
      <c r="L142" s="25"/>
      <c r="M142" s="60"/>
      <c r="N142" s="23"/>
      <c r="O142" s="33"/>
    </row>
    <row r="143" spans="1:15" ht="15">
      <c r="A143" s="90"/>
      <c r="B143" s="30" t="s">
        <v>163</v>
      </c>
      <c r="C143" s="25"/>
      <c r="D143" s="25"/>
      <c r="E143" s="25"/>
      <c r="F143" s="61" t="s">
        <v>164</v>
      </c>
      <c r="G143" s="61" t="s">
        <v>165</v>
      </c>
      <c r="H143" s="61" t="s">
        <v>166</v>
      </c>
      <c r="I143" s="61" t="s">
        <v>167</v>
      </c>
      <c r="J143" s="61" t="s">
        <v>168</v>
      </c>
      <c r="K143" s="177" t="s">
        <v>169</v>
      </c>
      <c r="L143" s="178"/>
      <c r="M143" s="61" t="s">
        <v>170</v>
      </c>
      <c r="N143" s="62" t="s">
        <v>171</v>
      </c>
      <c r="O143" s="29"/>
    </row>
    <row r="144" spans="1:15" ht="15">
      <c r="A144" s="29"/>
      <c r="B144" s="63" t="s">
        <v>172</v>
      </c>
      <c r="C144" s="64" t="str">
        <f>IF(C137&gt;"",C137,"")</f>
        <v>AGBETOGLO Komi Mawussi</v>
      </c>
      <c r="D144" s="64" t="str">
        <f>IF(G137&gt;"",G137,"")</f>
        <v>KATSMAN Lev</v>
      </c>
      <c r="E144" s="64">
        <f>IF(E137&gt;"",E137&amp;" - "&amp;I137,"")</f>
      </c>
      <c r="F144" s="65">
        <v>7</v>
      </c>
      <c r="G144" s="65">
        <v>-10</v>
      </c>
      <c r="H144" s="66">
        <v>3</v>
      </c>
      <c r="I144" s="65">
        <v>-7</v>
      </c>
      <c r="J144" s="65">
        <v>12</v>
      </c>
      <c r="K144" s="67">
        <f>IF(ISBLANK(F144),"",COUNTIF(F144:J144,"&gt;=0"))</f>
        <v>3</v>
      </c>
      <c r="L144" s="68">
        <f>IF(ISBLANK(F144),"",(IF(LEFT(F144,1)="-",1,0)+IF(LEFT(G144,1)="-",1,0)+IF(LEFT(H144,1)="-",1,0)+IF(LEFT(I144,1)="-",1,0)+IF(LEFT(J144,1)="-",1,0)))</f>
        <v>2</v>
      </c>
      <c r="M144" s="69">
        <f aca="true" t="shared" si="4" ref="M144:N148">IF(K144=3,1,"")</f>
        <v>1</v>
      </c>
      <c r="N144" s="70">
        <f t="shared" si="4"/>
      </c>
      <c r="O144" s="29"/>
    </row>
    <row r="145" spans="1:15" ht="15">
      <c r="A145" s="29"/>
      <c r="B145" s="63" t="s">
        <v>173</v>
      </c>
      <c r="C145" s="64" t="str">
        <f>IF(C138&gt;"",C138,"")</f>
        <v>O´CONNELL Daniel</v>
      </c>
      <c r="D145" s="64" t="str">
        <f>IF(G138&gt;"",G138,"")</f>
        <v>ABUSEV Artur</v>
      </c>
      <c r="E145" s="64">
        <f>IF(E138&gt;"",E138&amp;" - "&amp;I138,"")</f>
      </c>
      <c r="F145" s="65">
        <v>-8</v>
      </c>
      <c r="G145" s="65">
        <v>-3</v>
      </c>
      <c r="H145" s="65">
        <v>7</v>
      </c>
      <c r="I145" s="65">
        <v>-9</v>
      </c>
      <c r="J145" s="65"/>
      <c r="K145" s="67">
        <f>IF(ISBLANK(F145),"",COUNTIF(F145:J145,"&gt;=0"))</f>
        <v>1</v>
      </c>
      <c r="L145" s="68">
        <f>IF(ISBLANK(F145),"",(IF(LEFT(F145,1)="-",1,0)+IF(LEFT(G145,1)="-",1,0)+IF(LEFT(H145,1)="-",1,0)+IF(LEFT(I145,1)="-",1,0)+IF(LEFT(J145,1)="-",1,0)))</f>
        <v>3</v>
      </c>
      <c r="M145" s="69">
        <f t="shared" si="4"/>
      </c>
      <c r="N145" s="70">
        <f t="shared" si="4"/>
        <v>1</v>
      </c>
      <c r="O145" s="29"/>
    </row>
    <row r="146" spans="1:15" ht="15">
      <c r="A146" s="29"/>
      <c r="B146" s="71" t="s">
        <v>174</v>
      </c>
      <c r="C146" s="64" t="str">
        <f>IF(C140&gt;"",C140&amp;" / "&amp;C141,"")</f>
        <v>AGBETOGLO Komi Mawussi / O´CONNELL Daniel</v>
      </c>
      <c r="D146" s="64" t="str">
        <f>IF(G140&gt;"",G140&amp;" / "&amp;G141,"")</f>
        <v>KATSMAN Lev / ABUSEV Artur</v>
      </c>
      <c r="E146" s="72"/>
      <c r="F146" s="73">
        <v>-15</v>
      </c>
      <c r="G146" s="65">
        <v>8</v>
      </c>
      <c r="H146" s="65">
        <v>3</v>
      </c>
      <c r="I146" s="74">
        <v>-9</v>
      </c>
      <c r="J146" s="74">
        <v>-9</v>
      </c>
      <c r="K146" s="67">
        <f>IF(ISBLANK(F146),"",COUNTIF(F146:J146,"&gt;=0"))</f>
        <v>2</v>
      </c>
      <c r="L146" s="68">
        <f>IF(ISBLANK(F146),"",(IF(LEFT(F146,1)="-",1,0)+IF(LEFT(G146,1)="-",1,0)+IF(LEFT(H146,1)="-",1,0)+IF(LEFT(I146,1)="-",1,0)+IF(LEFT(J146,1)="-",1,0)))</f>
        <v>3</v>
      </c>
      <c r="M146" s="69">
        <f t="shared" si="4"/>
      </c>
      <c r="N146" s="70">
        <f t="shared" si="4"/>
        <v>1</v>
      </c>
      <c r="O146" s="29"/>
    </row>
    <row r="147" spans="1:15" ht="15">
      <c r="A147" s="29"/>
      <c r="B147" s="63" t="s">
        <v>175</v>
      </c>
      <c r="C147" s="64" t="str">
        <f>IF(C137&gt;"",C137,"")</f>
        <v>AGBETOGLO Komi Mawussi</v>
      </c>
      <c r="D147" s="64" t="str">
        <f>IF(G138&gt;"",G138,"")</f>
        <v>ABUSEV Artur</v>
      </c>
      <c r="E147" s="75"/>
      <c r="F147" s="76">
        <v>-10</v>
      </c>
      <c r="G147" s="77">
        <v>4</v>
      </c>
      <c r="H147" s="74">
        <v>7</v>
      </c>
      <c r="I147" s="65">
        <v>1</v>
      </c>
      <c r="J147" s="65"/>
      <c r="K147" s="67">
        <f>IF(ISBLANK(F147),"",COUNTIF(F147:J147,"&gt;=0"))</f>
        <v>3</v>
      </c>
      <c r="L147" s="68">
        <f>IF(ISBLANK(F147),"",(IF(LEFT(F147,1)="-",1,0)+IF(LEFT(G147,1)="-",1,0)+IF(LEFT(H147,1)="-",1,0)+IF(LEFT(I147,1)="-",1,0)+IF(LEFT(J147,1)="-",1,0)))</f>
        <v>1</v>
      </c>
      <c r="M147" s="69">
        <f t="shared" si="4"/>
        <v>1</v>
      </c>
      <c r="N147" s="70">
        <f t="shared" si="4"/>
      </c>
      <c r="O147" s="29"/>
    </row>
    <row r="148" spans="1:15" ht="15.75" thickBot="1">
      <c r="A148" s="29"/>
      <c r="B148" s="63" t="s">
        <v>176</v>
      </c>
      <c r="C148" s="64" t="str">
        <f>IF(C138&gt;"",C138,"")</f>
        <v>O´CONNELL Daniel</v>
      </c>
      <c r="D148" s="64" t="str">
        <f>IF(G137&gt;"",G137,"")</f>
        <v>KATSMAN Lev</v>
      </c>
      <c r="E148" s="75"/>
      <c r="F148" s="73">
        <v>-8</v>
      </c>
      <c r="G148" s="65">
        <v>-7</v>
      </c>
      <c r="H148" s="65">
        <v>-5</v>
      </c>
      <c r="I148" s="65"/>
      <c r="J148" s="65"/>
      <c r="K148" s="67">
        <f>IF(ISBLANK(F148),"",COUNTIF(F148:J148,"&gt;=0"))</f>
        <v>0</v>
      </c>
      <c r="L148" s="68">
        <f>IF(ISBLANK(F148),"",(IF(LEFT(F148,1)="-",1,0)+IF(LEFT(G148,1)="-",1,0)+IF(LEFT(H148,1)="-",1,0)+IF(LEFT(I148,1)="-",1,0)+IF(LEFT(J148,1)="-",1,0)))</f>
        <v>3</v>
      </c>
      <c r="M148" s="69">
        <f t="shared" si="4"/>
      </c>
      <c r="N148" s="70">
        <f t="shared" si="4"/>
        <v>1</v>
      </c>
      <c r="O148" s="29"/>
    </row>
    <row r="149" spans="1:15" ht="15.75" thickBot="1">
      <c r="A149" s="90"/>
      <c r="B149" s="25"/>
      <c r="C149" s="25"/>
      <c r="D149" s="25"/>
      <c r="E149" s="25"/>
      <c r="F149" s="25"/>
      <c r="G149" s="25"/>
      <c r="H149" s="25"/>
      <c r="I149" s="78" t="s">
        <v>177</v>
      </c>
      <c r="J149" s="79"/>
      <c r="K149" s="80">
        <f>IF(ISBLANK(C137),"",SUM(K144:K148))</f>
        <v>9</v>
      </c>
      <c r="L149" s="81">
        <f>IF(ISBLANK(G137),"",SUM(L144:L148))</f>
        <v>12</v>
      </c>
      <c r="M149" s="82">
        <f>IF(ISBLANK(F144),"",SUM(M144:M148))</f>
        <v>2</v>
      </c>
      <c r="N149" s="83">
        <f>IF(ISBLANK(F144),"",SUM(N144:N148))</f>
        <v>3</v>
      </c>
      <c r="O149" s="29"/>
    </row>
    <row r="150" spans="1:15" ht="15">
      <c r="A150" s="90"/>
      <c r="B150" s="25" t="s">
        <v>178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3"/>
    </row>
    <row r="151" spans="1:15" ht="15">
      <c r="A151" s="90"/>
      <c r="B151" s="84"/>
      <c r="C151" s="25" t="s">
        <v>179</v>
      </c>
      <c r="D151" s="25" t="s">
        <v>180</v>
      </c>
      <c r="E151" s="23"/>
      <c r="F151" s="25"/>
      <c r="G151" s="25" t="s">
        <v>181</v>
      </c>
      <c r="H151" s="23"/>
      <c r="I151" s="25"/>
      <c r="J151" s="23" t="s">
        <v>182</v>
      </c>
      <c r="K151" s="23"/>
      <c r="L151" s="25"/>
      <c r="M151" s="25"/>
      <c r="N151" s="25"/>
      <c r="O151" s="33"/>
    </row>
    <row r="152" spans="1:15" ht="15.75" thickBot="1">
      <c r="A152" s="90"/>
      <c r="B152" s="85"/>
      <c r="C152" s="86" t="str">
        <f>C136</f>
        <v>TOG/WAL</v>
      </c>
      <c r="D152" s="25" t="str">
        <f>G136</f>
        <v>RUS3</v>
      </c>
      <c r="E152" s="25"/>
      <c r="F152" s="25"/>
      <c r="G152" s="25"/>
      <c r="H152" s="25"/>
      <c r="I152" s="25"/>
      <c r="J152" s="179" t="str">
        <f>IF(M149=3,C136,IF(N149=3,G136,IF(M149=5,IF(N149=5,"tasan",""),"")))</f>
        <v>RUS3</v>
      </c>
      <c r="K152" s="180"/>
      <c r="L152" s="180"/>
      <c r="M152" s="180"/>
      <c r="N152" s="181"/>
      <c r="O152" s="29"/>
    </row>
    <row r="153" spans="1:15" ht="15">
      <c r="A153" s="92"/>
      <c r="B153" s="87"/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O153" s="89"/>
    </row>
    <row r="155" spans="1:15" ht="15">
      <c r="A155" s="90"/>
      <c r="B155" s="23"/>
      <c r="C155" s="24" t="s">
        <v>146</v>
      </c>
      <c r="D155" s="25"/>
      <c r="E155" s="25"/>
      <c r="F155" s="23"/>
      <c r="G155" s="26" t="s">
        <v>147</v>
      </c>
      <c r="H155" s="27"/>
      <c r="I155" s="28"/>
      <c r="J155" s="163">
        <v>42341</v>
      </c>
      <c r="K155" s="164"/>
      <c r="L155" s="164"/>
      <c r="M155" s="164"/>
      <c r="N155" s="165"/>
      <c r="O155" s="29"/>
    </row>
    <row r="156" spans="1:15" ht="15">
      <c r="A156" s="90"/>
      <c r="B156" s="30"/>
      <c r="C156" s="30" t="s">
        <v>148</v>
      </c>
      <c r="D156" s="25"/>
      <c r="E156" s="25"/>
      <c r="F156" s="23"/>
      <c r="G156" s="26" t="s">
        <v>149</v>
      </c>
      <c r="H156" s="27"/>
      <c r="I156" s="28"/>
      <c r="J156" s="166" t="s">
        <v>150</v>
      </c>
      <c r="K156" s="164"/>
      <c r="L156" s="164"/>
      <c r="M156" s="164"/>
      <c r="N156" s="165"/>
      <c r="O156" s="29"/>
    </row>
    <row r="157" spans="1:15" ht="15">
      <c r="A157" s="90"/>
      <c r="B157" s="23"/>
      <c r="C157" s="31"/>
      <c r="D157" s="25"/>
      <c r="E157" s="25"/>
      <c r="F157" s="25"/>
      <c r="G157" s="32"/>
      <c r="H157" s="25"/>
      <c r="I157" s="25"/>
      <c r="J157" s="25"/>
      <c r="K157" s="25"/>
      <c r="L157" s="25"/>
      <c r="M157" s="25"/>
      <c r="N157" s="25"/>
      <c r="O157" s="33"/>
    </row>
    <row r="158" spans="1:15" ht="15">
      <c r="A158" s="29"/>
      <c r="B158" s="34" t="s">
        <v>151</v>
      </c>
      <c r="C158" s="167" t="s">
        <v>54</v>
      </c>
      <c r="D158" s="168"/>
      <c r="E158" s="36"/>
      <c r="F158" s="34" t="s">
        <v>151</v>
      </c>
      <c r="G158" s="37" t="s">
        <v>279</v>
      </c>
      <c r="H158" s="38"/>
      <c r="I158" s="38"/>
      <c r="J158" s="38"/>
      <c r="K158" s="38"/>
      <c r="L158" s="38"/>
      <c r="M158" s="38"/>
      <c r="N158" s="39"/>
      <c r="O158" s="29"/>
    </row>
    <row r="159" spans="1:15" ht="15">
      <c r="A159" s="29"/>
      <c r="B159" s="40" t="s">
        <v>153</v>
      </c>
      <c r="C159" s="169" t="s">
        <v>280</v>
      </c>
      <c r="D159" s="170"/>
      <c r="E159" s="42"/>
      <c r="F159" s="43" t="s">
        <v>155</v>
      </c>
      <c r="G159" s="182" t="s">
        <v>281</v>
      </c>
      <c r="H159" s="183"/>
      <c r="I159" s="183"/>
      <c r="J159" s="183"/>
      <c r="K159" s="183"/>
      <c r="L159" s="183"/>
      <c r="M159" s="183"/>
      <c r="N159" s="184"/>
      <c r="O159" s="29"/>
    </row>
    <row r="160" spans="1:15" ht="15">
      <c r="A160" s="29"/>
      <c r="B160" s="47" t="s">
        <v>157</v>
      </c>
      <c r="C160" s="169" t="s">
        <v>282</v>
      </c>
      <c r="D160" s="170"/>
      <c r="E160" s="42"/>
      <c r="F160" s="48" t="s">
        <v>159</v>
      </c>
      <c r="G160" s="169" t="s">
        <v>283</v>
      </c>
      <c r="H160" s="185"/>
      <c r="I160" s="185"/>
      <c r="J160" s="185"/>
      <c r="K160" s="185"/>
      <c r="L160" s="185"/>
      <c r="M160" s="185"/>
      <c r="N160" s="186"/>
      <c r="O160" s="29"/>
    </row>
    <row r="161" spans="1:15" ht="15">
      <c r="A161" s="90"/>
      <c r="B161" s="51" t="s">
        <v>161</v>
      </c>
      <c r="C161" s="52"/>
      <c r="D161" s="53"/>
      <c r="E161" s="54"/>
      <c r="F161" s="51" t="s">
        <v>161</v>
      </c>
      <c r="G161" s="52"/>
      <c r="H161" s="55"/>
      <c r="I161" s="55"/>
      <c r="J161" s="55"/>
      <c r="K161" s="55"/>
      <c r="L161" s="55"/>
      <c r="M161" s="55"/>
      <c r="N161" s="55"/>
      <c r="O161" s="33"/>
    </row>
    <row r="162" spans="1:15" ht="15">
      <c r="A162" s="29"/>
      <c r="B162" s="56"/>
      <c r="C162" s="169" t="s">
        <v>280</v>
      </c>
      <c r="D162" s="170"/>
      <c r="E162" s="42"/>
      <c r="F162" s="57"/>
      <c r="G162" s="182" t="s">
        <v>281</v>
      </c>
      <c r="H162" s="183"/>
      <c r="I162" s="183"/>
      <c r="J162" s="183"/>
      <c r="K162" s="183"/>
      <c r="L162" s="183"/>
      <c r="M162" s="183"/>
      <c r="N162" s="184"/>
      <c r="O162" s="29"/>
    </row>
    <row r="163" spans="1:15" ht="15">
      <c r="A163" s="29"/>
      <c r="B163" s="58"/>
      <c r="C163" s="169" t="s">
        <v>282</v>
      </c>
      <c r="D163" s="170"/>
      <c r="E163" s="42"/>
      <c r="F163" s="59"/>
      <c r="G163" s="169" t="s">
        <v>283</v>
      </c>
      <c r="H163" s="185"/>
      <c r="I163" s="185"/>
      <c r="J163" s="185"/>
      <c r="K163" s="185"/>
      <c r="L163" s="185"/>
      <c r="M163" s="185"/>
      <c r="N163" s="186"/>
      <c r="O163" s="29"/>
    </row>
    <row r="164" spans="1:15" ht="15">
      <c r="A164" s="90"/>
      <c r="B164" s="25"/>
      <c r="C164" s="25"/>
      <c r="D164" s="25"/>
      <c r="E164" s="25"/>
      <c r="F164" s="32" t="s">
        <v>162</v>
      </c>
      <c r="G164" s="32"/>
      <c r="H164" s="32"/>
      <c r="I164" s="32"/>
      <c r="J164" s="25"/>
      <c r="K164" s="25"/>
      <c r="L164" s="25"/>
      <c r="M164" s="60"/>
      <c r="N164" s="23"/>
      <c r="O164" s="33"/>
    </row>
    <row r="165" spans="1:15" ht="15">
      <c r="A165" s="90"/>
      <c r="B165" s="30" t="s">
        <v>163</v>
      </c>
      <c r="C165" s="25"/>
      <c r="D165" s="25"/>
      <c r="E165" s="25"/>
      <c r="F165" s="61" t="s">
        <v>164</v>
      </c>
      <c r="G165" s="61" t="s">
        <v>165</v>
      </c>
      <c r="H165" s="61" t="s">
        <v>166</v>
      </c>
      <c r="I165" s="61" t="s">
        <v>167</v>
      </c>
      <c r="J165" s="61" t="s">
        <v>168</v>
      </c>
      <c r="K165" s="177" t="s">
        <v>169</v>
      </c>
      <c r="L165" s="178"/>
      <c r="M165" s="61" t="s">
        <v>170</v>
      </c>
      <c r="N165" s="62" t="s">
        <v>171</v>
      </c>
      <c r="O165" s="29"/>
    </row>
    <row r="166" spans="1:15" ht="15">
      <c r="A166" s="29"/>
      <c r="B166" s="63" t="s">
        <v>172</v>
      </c>
      <c r="C166" s="64" t="str">
        <f>IF(C159&gt;"",C159,"")</f>
        <v>SCHMID Elia</v>
      </c>
      <c r="D166" s="64" t="str">
        <f>IF(G159&gt;"",G159,"")</f>
        <v>SOINE Samuli</v>
      </c>
      <c r="E166" s="64">
        <f>IF(E159&gt;"",E159&amp;" - "&amp;I159,"")</f>
      </c>
      <c r="F166" s="65">
        <v>9</v>
      </c>
      <c r="G166" s="65">
        <v>11</v>
      </c>
      <c r="H166" s="66">
        <v>-6</v>
      </c>
      <c r="I166" s="65">
        <v>-10</v>
      </c>
      <c r="J166" s="65">
        <v>8</v>
      </c>
      <c r="K166" s="67">
        <f>IF(ISBLANK(F166),"",COUNTIF(F166:J166,"&gt;=0"))</f>
        <v>3</v>
      </c>
      <c r="L166" s="68">
        <f>IF(ISBLANK(F166),"",(IF(LEFT(F166,1)="-",1,0)+IF(LEFT(G166,1)="-",1,0)+IF(LEFT(H166,1)="-",1,0)+IF(LEFT(I166,1)="-",1,0)+IF(LEFT(J166,1)="-",1,0)))</f>
        <v>2</v>
      </c>
      <c r="M166" s="69">
        <f aca="true" t="shared" si="5" ref="M166:N170">IF(K166=3,1,"")</f>
        <v>1</v>
      </c>
      <c r="N166" s="70">
        <f t="shared" si="5"/>
      </c>
      <c r="O166" s="29"/>
    </row>
    <row r="167" spans="1:15" ht="15">
      <c r="A167" s="29"/>
      <c r="B167" s="63" t="s">
        <v>173</v>
      </c>
      <c r="C167" s="64" t="str">
        <f>IF(C160&gt;"",C160,"")</f>
        <v>WEBER Lionel</v>
      </c>
      <c r="D167" s="64" t="str">
        <f>IF(G160&gt;"",G160,"")</f>
        <v>TENNILÄ Otto</v>
      </c>
      <c r="E167" s="64">
        <f>IF(E160&gt;"",E160&amp;" - "&amp;I160,"")</f>
      </c>
      <c r="F167" s="65">
        <v>10</v>
      </c>
      <c r="G167" s="65">
        <v>-7</v>
      </c>
      <c r="H167" s="65">
        <v>6</v>
      </c>
      <c r="I167" s="65">
        <v>6</v>
      </c>
      <c r="J167" s="65"/>
      <c r="K167" s="67">
        <f>IF(ISBLANK(F167),"",COUNTIF(F167:J167,"&gt;=0"))</f>
        <v>3</v>
      </c>
      <c r="L167" s="68">
        <f>IF(ISBLANK(F167),"",(IF(LEFT(F167,1)="-",1,0)+IF(LEFT(G167,1)="-",1,0)+IF(LEFT(H167,1)="-",1,0)+IF(LEFT(I167,1)="-",1,0)+IF(LEFT(J167,1)="-",1,0)))</f>
        <v>1</v>
      </c>
      <c r="M167" s="69">
        <f t="shared" si="5"/>
        <v>1</v>
      </c>
      <c r="N167" s="70">
        <f t="shared" si="5"/>
      </c>
      <c r="O167" s="29"/>
    </row>
    <row r="168" spans="1:15" ht="15">
      <c r="A168" s="29"/>
      <c r="B168" s="71" t="s">
        <v>174</v>
      </c>
      <c r="C168" s="64" t="str">
        <f>IF(C162&gt;"",C162&amp;" / "&amp;C163,"")</f>
        <v>SCHMID Elia / WEBER Lionel</v>
      </c>
      <c r="D168" s="64" t="str">
        <f>IF(G162&gt;"",G162&amp;" / "&amp;G163,"")</f>
        <v>SOINE Samuli / TENNILÄ Otto</v>
      </c>
      <c r="E168" s="72"/>
      <c r="F168" s="73">
        <v>10</v>
      </c>
      <c r="G168" s="65">
        <v>-10</v>
      </c>
      <c r="H168" s="65">
        <v>4</v>
      </c>
      <c r="I168" s="74">
        <v>9</v>
      </c>
      <c r="J168" s="74"/>
      <c r="K168" s="67">
        <f>IF(ISBLANK(F168),"",COUNTIF(F168:J168,"&gt;=0"))</f>
        <v>3</v>
      </c>
      <c r="L168" s="68">
        <f>IF(ISBLANK(F168),"",(IF(LEFT(F168,1)="-",1,0)+IF(LEFT(G168,1)="-",1,0)+IF(LEFT(H168,1)="-",1,0)+IF(LEFT(I168,1)="-",1,0)+IF(LEFT(J168,1)="-",1,0)))</f>
        <v>1</v>
      </c>
      <c r="M168" s="69">
        <f t="shared" si="5"/>
        <v>1</v>
      </c>
      <c r="N168" s="70">
        <f t="shared" si="5"/>
      </c>
      <c r="O168" s="29"/>
    </row>
    <row r="169" spans="1:15" ht="15">
      <c r="A169" s="29"/>
      <c r="B169" s="63" t="s">
        <v>175</v>
      </c>
      <c r="C169" s="64" t="str">
        <f>IF(C159&gt;"",C159,"")</f>
        <v>SCHMID Elia</v>
      </c>
      <c r="D169" s="64" t="str">
        <f>IF(G160&gt;"",G160,"")</f>
        <v>TENNILÄ Otto</v>
      </c>
      <c r="E169" s="75"/>
      <c r="F169" s="76"/>
      <c r="G169" s="77"/>
      <c r="H169" s="74"/>
      <c r="I169" s="65"/>
      <c r="J169" s="65"/>
      <c r="K169" s="67">
        <f>IF(ISBLANK(F169),"",COUNTIF(F169:J169,"&gt;=0"))</f>
      </c>
      <c r="L169" s="68">
        <f>IF(ISBLANK(F169),"",(IF(LEFT(F169,1)="-",1,0)+IF(LEFT(G169,1)="-",1,0)+IF(LEFT(H169,1)="-",1,0)+IF(LEFT(I169,1)="-",1,0)+IF(LEFT(J169,1)="-",1,0)))</f>
      </c>
      <c r="M169" s="69">
        <f t="shared" si="5"/>
      </c>
      <c r="N169" s="70">
        <f t="shared" si="5"/>
      </c>
      <c r="O169" s="29"/>
    </row>
    <row r="170" spans="1:15" ht="15.75" thickBot="1">
      <c r="A170" s="29"/>
      <c r="B170" s="63" t="s">
        <v>176</v>
      </c>
      <c r="C170" s="64" t="str">
        <f>IF(C160&gt;"",C160,"")</f>
        <v>WEBER Lionel</v>
      </c>
      <c r="D170" s="64" t="str">
        <f>IF(G159&gt;"",G159,"")</f>
        <v>SOINE Samuli</v>
      </c>
      <c r="E170" s="75"/>
      <c r="F170" s="73"/>
      <c r="G170" s="65"/>
      <c r="H170" s="65"/>
      <c r="I170" s="65"/>
      <c r="J170" s="65"/>
      <c r="K170" s="67">
        <f>IF(ISBLANK(F170),"",COUNTIF(F170:J170,"&gt;=0"))</f>
      </c>
      <c r="L170" s="68">
        <f>IF(ISBLANK(F170),"",(IF(LEFT(F170,1)="-",1,0)+IF(LEFT(G170,1)="-",1,0)+IF(LEFT(H170,1)="-",1,0)+IF(LEFT(I170,1)="-",1,0)+IF(LEFT(J170,1)="-",1,0)))</f>
      </c>
      <c r="M170" s="69">
        <f t="shared" si="5"/>
      </c>
      <c r="N170" s="70">
        <f t="shared" si="5"/>
      </c>
      <c r="O170" s="29"/>
    </row>
    <row r="171" spans="1:15" ht="15.75" thickBot="1">
      <c r="A171" s="90"/>
      <c r="B171" s="25"/>
      <c r="C171" s="25"/>
      <c r="D171" s="25"/>
      <c r="E171" s="25"/>
      <c r="F171" s="25"/>
      <c r="G171" s="25"/>
      <c r="H171" s="25"/>
      <c r="I171" s="78" t="s">
        <v>177</v>
      </c>
      <c r="J171" s="79"/>
      <c r="K171" s="80">
        <f>IF(ISBLANK(C159),"",SUM(K166:K170))</f>
        <v>9</v>
      </c>
      <c r="L171" s="81">
        <f>IF(ISBLANK(G159),"",SUM(L166:L170))</f>
        <v>4</v>
      </c>
      <c r="M171" s="82">
        <f>IF(ISBLANK(F166),"",SUM(M166:M170))</f>
        <v>3</v>
      </c>
      <c r="N171" s="83">
        <f>IF(ISBLANK(F166),"",SUM(N166:N170))</f>
        <v>0</v>
      </c>
      <c r="O171" s="29"/>
    </row>
    <row r="172" spans="1:15" ht="15">
      <c r="A172" s="90"/>
      <c r="B172" s="25" t="s">
        <v>178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33"/>
    </row>
    <row r="173" spans="1:15" ht="15">
      <c r="A173" s="90"/>
      <c r="B173" s="84"/>
      <c r="C173" s="25" t="s">
        <v>179</v>
      </c>
      <c r="D173" s="25" t="s">
        <v>180</v>
      </c>
      <c r="E173" s="23"/>
      <c r="F173" s="25"/>
      <c r="G173" s="25" t="s">
        <v>181</v>
      </c>
      <c r="H173" s="23"/>
      <c r="I173" s="25"/>
      <c r="J173" s="23" t="s">
        <v>182</v>
      </c>
      <c r="K173" s="23"/>
      <c r="L173" s="25"/>
      <c r="M173" s="25"/>
      <c r="N173" s="25"/>
      <c r="O173" s="33"/>
    </row>
    <row r="174" spans="1:15" ht="15.75" thickBot="1">
      <c r="A174" s="90"/>
      <c r="B174" s="85"/>
      <c r="C174" s="86" t="str">
        <f>C158</f>
        <v>SUI</v>
      </c>
      <c r="D174" s="25" t="str">
        <f>G158</f>
        <v>FIN 3</v>
      </c>
      <c r="E174" s="25"/>
      <c r="F174" s="25"/>
      <c r="G174" s="25"/>
      <c r="H174" s="25"/>
      <c r="I174" s="25"/>
      <c r="J174" s="179" t="str">
        <f>IF(M171=3,C158,IF(N171=3,G158,IF(M171=5,IF(N171=5,"tasan",""),"")))</f>
        <v>SUI</v>
      </c>
      <c r="K174" s="180"/>
      <c r="L174" s="180"/>
      <c r="M174" s="180"/>
      <c r="N174" s="181"/>
      <c r="O174" s="29"/>
    </row>
    <row r="175" spans="1:15" ht="15">
      <c r="A175" s="92"/>
      <c r="B175" s="87"/>
      <c r="C175" s="87"/>
      <c r="D175" s="87"/>
      <c r="E175" s="87"/>
      <c r="F175" s="87"/>
      <c r="G175" s="87"/>
      <c r="H175" s="87"/>
      <c r="I175" s="87"/>
      <c r="J175" s="88"/>
      <c r="K175" s="88"/>
      <c r="L175" s="88"/>
      <c r="M175" s="88"/>
      <c r="N175" s="88"/>
      <c r="O175" s="89"/>
    </row>
    <row r="177" spans="1:15" ht="15">
      <c r="A177" s="90"/>
      <c r="B177" s="23"/>
      <c r="C177" s="24" t="s">
        <v>146</v>
      </c>
      <c r="D177" s="25"/>
      <c r="E177" s="25"/>
      <c r="F177" s="23"/>
      <c r="G177" s="26" t="s">
        <v>147</v>
      </c>
      <c r="H177" s="27"/>
      <c r="I177" s="28"/>
      <c r="J177" s="163">
        <v>42341</v>
      </c>
      <c r="K177" s="164"/>
      <c r="L177" s="164"/>
      <c r="M177" s="164"/>
      <c r="N177" s="165"/>
      <c r="O177" s="29"/>
    </row>
    <row r="178" spans="1:15" ht="15">
      <c r="A178" s="90"/>
      <c r="B178" s="30"/>
      <c r="C178" s="30" t="s">
        <v>148</v>
      </c>
      <c r="D178" s="25"/>
      <c r="E178" s="25"/>
      <c r="F178" s="23"/>
      <c r="G178" s="26" t="s">
        <v>149</v>
      </c>
      <c r="H178" s="27"/>
      <c r="I178" s="28"/>
      <c r="J178" s="166" t="s">
        <v>150</v>
      </c>
      <c r="K178" s="164"/>
      <c r="L178" s="164"/>
      <c r="M178" s="164"/>
      <c r="N178" s="165"/>
      <c r="O178" s="29"/>
    </row>
    <row r="179" spans="1:15" ht="15">
      <c r="A179" s="90"/>
      <c r="B179" s="23"/>
      <c r="C179" s="31"/>
      <c r="D179" s="25"/>
      <c r="E179" s="25"/>
      <c r="F179" s="25"/>
      <c r="G179" s="32"/>
      <c r="H179" s="25"/>
      <c r="I179" s="25"/>
      <c r="J179" s="25"/>
      <c r="K179" s="25"/>
      <c r="L179" s="25"/>
      <c r="M179" s="25"/>
      <c r="N179" s="25"/>
      <c r="O179" s="33"/>
    </row>
    <row r="180" spans="1:15" ht="15">
      <c r="A180" s="29"/>
      <c r="B180" s="34" t="s">
        <v>151</v>
      </c>
      <c r="C180" s="167" t="s">
        <v>214</v>
      </c>
      <c r="D180" s="168"/>
      <c r="E180" s="36"/>
      <c r="F180" s="34" t="s">
        <v>151</v>
      </c>
      <c r="G180" s="37" t="s">
        <v>57</v>
      </c>
      <c r="H180" s="38"/>
      <c r="I180" s="38"/>
      <c r="J180" s="38"/>
      <c r="K180" s="38"/>
      <c r="L180" s="38"/>
      <c r="M180" s="38"/>
      <c r="N180" s="39"/>
      <c r="O180" s="29"/>
    </row>
    <row r="181" spans="1:15" ht="15">
      <c r="A181" s="29"/>
      <c r="B181" s="40" t="s">
        <v>153</v>
      </c>
      <c r="C181" s="169" t="s">
        <v>216</v>
      </c>
      <c r="D181" s="170"/>
      <c r="E181" s="42"/>
      <c r="F181" s="43" t="s">
        <v>155</v>
      </c>
      <c r="G181" s="182" t="s">
        <v>284</v>
      </c>
      <c r="H181" s="183"/>
      <c r="I181" s="183"/>
      <c r="J181" s="183"/>
      <c r="K181" s="183"/>
      <c r="L181" s="183"/>
      <c r="M181" s="183"/>
      <c r="N181" s="184"/>
      <c r="O181" s="29"/>
    </row>
    <row r="182" spans="1:15" ht="15">
      <c r="A182" s="29"/>
      <c r="B182" s="47" t="s">
        <v>157</v>
      </c>
      <c r="C182" s="169" t="s">
        <v>218</v>
      </c>
      <c r="D182" s="170"/>
      <c r="E182" s="42"/>
      <c r="F182" s="48" t="s">
        <v>159</v>
      </c>
      <c r="G182" s="169" t="s">
        <v>285</v>
      </c>
      <c r="H182" s="185"/>
      <c r="I182" s="185"/>
      <c r="J182" s="185"/>
      <c r="K182" s="185"/>
      <c r="L182" s="185"/>
      <c r="M182" s="185"/>
      <c r="N182" s="186"/>
      <c r="O182" s="29"/>
    </row>
    <row r="183" spans="1:15" ht="15">
      <c r="A183" s="90"/>
      <c r="B183" s="51" t="s">
        <v>161</v>
      </c>
      <c r="C183" s="52"/>
      <c r="D183" s="53"/>
      <c r="E183" s="54"/>
      <c r="F183" s="51" t="s">
        <v>161</v>
      </c>
      <c r="G183" s="52"/>
      <c r="H183" s="55"/>
      <c r="I183" s="55"/>
      <c r="J183" s="55"/>
      <c r="K183" s="55"/>
      <c r="L183" s="55"/>
      <c r="M183" s="55"/>
      <c r="N183" s="55"/>
      <c r="O183" s="33"/>
    </row>
    <row r="184" spans="1:15" ht="15">
      <c r="A184" s="29"/>
      <c r="B184" s="56"/>
      <c r="C184" s="169" t="s">
        <v>216</v>
      </c>
      <c r="D184" s="170"/>
      <c r="E184" s="42"/>
      <c r="F184" s="57"/>
      <c r="G184" s="182" t="s">
        <v>286</v>
      </c>
      <c r="H184" s="183"/>
      <c r="I184" s="183"/>
      <c r="J184" s="183"/>
      <c r="K184" s="183"/>
      <c r="L184" s="183"/>
      <c r="M184" s="183"/>
      <c r="N184" s="184"/>
      <c r="O184" s="29"/>
    </row>
    <row r="185" spans="1:15" ht="15">
      <c r="A185" s="29"/>
      <c r="B185" s="58"/>
      <c r="C185" s="169" t="s">
        <v>218</v>
      </c>
      <c r="D185" s="170"/>
      <c r="E185" s="42"/>
      <c r="F185" s="59"/>
      <c r="G185" s="169" t="s">
        <v>284</v>
      </c>
      <c r="H185" s="185"/>
      <c r="I185" s="185"/>
      <c r="J185" s="185"/>
      <c r="K185" s="185"/>
      <c r="L185" s="185"/>
      <c r="M185" s="185"/>
      <c r="N185" s="186"/>
      <c r="O185" s="29"/>
    </row>
    <row r="186" spans="1:15" ht="15">
      <c r="A186" s="90"/>
      <c r="B186" s="25"/>
      <c r="C186" s="25"/>
      <c r="D186" s="25"/>
      <c r="E186" s="25"/>
      <c r="F186" s="32" t="s">
        <v>162</v>
      </c>
      <c r="G186" s="32"/>
      <c r="H186" s="32"/>
      <c r="I186" s="32"/>
      <c r="J186" s="25"/>
      <c r="K186" s="25"/>
      <c r="L186" s="25"/>
      <c r="M186" s="60"/>
      <c r="N186" s="23"/>
      <c r="O186" s="33"/>
    </row>
    <row r="187" spans="1:15" ht="15">
      <c r="A187" s="90"/>
      <c r="B187" s="30" t="s">
        <v>163</v>
      </c>
      <c r="C187" s="25"/>
      <c r="D187" s="25"/>
      <c r="E187" s="25"/>
      <c r="F187" s="61" t="s">
        <v>164</v>
      </c>
      <c r="G187" s="61" t="s">
        <v>165</v>
      </c>
      <c r="H187" s="61" t="s">
        <v>166</v>
      </c>
      <c r="I187" s="61" t="s">
        <v>167</v>
      </c>
      <c r="J187" s="61" t="s">
        <v>168</v>
      </c>
      <c r="K187" s="177" t="s">
        <v>169</v>
      </c>
      <c r="L187" s="178"/>
      <c r="M187" s="61" t="s">
        <v>170</v>
      </c>
      <c r="N187" s="62" t="s">
        <v>171</v>
      </c>
      <c r="O187" s="29"/>
    </row>
    <row r="188" spans="1:15" ht="15">
      <c r="A188" s="29"/>
      <c r="B188" s="63" t="s">
        <v>172</v>
      </c>
      <c r="C188" s="64" t="str">
        <f>IF(C181&gt;"",C181,"")</f>
        <v>Samsonov Vladislav</v>
      </c>
      <c r="D188" s="64" t="str">
        <f>IF(G181&gt;"",G181,"")</f>
        <v>SCHOU NIELSEN Claus</v>
      </c>
      <c r="E188" s="64">
        <f>IF(E181&gt;"",E181&amp;" - "&amp;I181,"")</f>
      </c>
      <c r="F188" s="65">
        <v>8</v>
      </c>
      <c r="G188" s="65">
        <v>-6</v>
      </c>
      <c r="H188" s="66">
        <v>-3</v>
      </c>
      <c r="I188" s="65">
        <v>-5</v>
      </c>
      <c r="J188" s="65"/>
      <c r="K188" s="67">
        <f>IF(ISBLANK(F188),"",COUNTIF(F188:J188,"&gt;=0"))</f>
        <v>1</v>
      </c>
      <c r="L188" s="68">
        <f>IF(ISBLANK(F188),"",(IF(LEFT(F188,1)="-",1,0)+IF(LEFT(G188,1)="-",1,0)+IF(LEFT(H188,1)="-",1,0)+IF(LEFT(I188,1)="-",1,0)+IF(LEFT(J188,1)="-",1,0)))</f>
        <v>3</v>
      </c>
      <c r="M188" s="69">
        <f aca="true" t="shared" si="6" ref="M188:N192">IF(K188=3,1,"")</f>
      </c>
      <c r="N188" s="70">
        <f t="shared" si="6"/>
        <v>1</v>
      </c>
      <c r="O188" s="29"/>
    </row>
    <row r="189" spans="1:15" ht="15">
      <c r="A189" s="29"/>
      <c r="B189" s="63" t="s">
        <v>173</v>
      </c>
      <c r="C189" s="64" t="str">
        <f>IF(C182&gt;"",C182,"")</f>
        <v>Stepanov Ivan</v>
      </c>
      <c r="D189" s="64" t="str">
        <f>IF(G182&gt;"",G182,"")</f>
        <v>RASMUSSEN Tobias</v>
      </c>
      <c r="E189" s="64">
        <f>IF(E182&gt;"",E182&amp;" - "&amp;I182,"")</f>
      </c>
      <c r="F189" s="65">
        <v>-10</v>
      </c>
      <c r="G189" s="65">
        <v>-8</v>
      </c>
      <c r="H189" s="65">
        <v>-4</v>
      </c>
      <c r="I189" s="65"/>
      <c r="J189" s="65"/>
      <c r="K189" s="67">
        <f>IF(ISBLANK(F189),"",COUNTIF(F189:J189,"&gt;=0"))</f>
        <v>0</v>
      </c>
      <c r="L189" s="68">
        <f>IF(ISBLANK(F189),"",(IF(LEFT(F189,1)="-",1,0)+IF(LEFT(G189,1)="-",1,0)+IF(LEFT(H189,1)="-",1,0)+IF(LEFT(I189,1)="-",1,0)+IF(LEFT(J189,1)="-",1,0)))</f>
        <v>3</v>
      </c>
      <c r="M189" s="69">
        <f t="shared" si="6"/>
      </c>
      <c r="N189" s="70">
        <f t="shared" si="6"/>
        <v>1</v>
      </c>
      <c r="O189" s="29"/>
    </row>
    <row r="190" spans="1:15" ht="15">
      <c r="A190" s="29"/>
      <c r="B190" s="71" t="s">
        <v>174</v>
      </c>
      <c r="C190" s="64" t="str">
        <f>IF(C184&gt;"",C184&amp;" / "&amp;C185,"")</f>
        <v>Samsonov Vladislav / Stepanov Ivan</v>
      </c>
      <c r="D190" s="64" t="str">
        <f>IF(G184&gt;"",G184&amp;" / "&amp;G185,"")</f>
        <v>RASMUSSEN Kasper / SCHOU NIELSEN Claus</v>
      </c>
      <c r="E190" s="72"/>
      <c r="F190" s="73">
        <v>-7</v>
      </c>
      <c r="G190" s="65">
        <v>-7</v>
      </c>
      <c r="H190" s="65">
        <v>-8</v>
      </c>
      <c r="I190" s="74"/>
      <c r="J190" s="74"/>
      <c r="K190" s="67">
        <f>IF(ISBLANK(F190),"",COUNTIF(F190:J190,"&gt;=0"))</f>
        <v>0</v>
      </c>
      <c r="L190" s="68">
        <f>IF(ISBLANK(F190),"",(IF(LEFT(F190,1)="-",1,0)+IF(LEFT(G190,1)="-",1,0)+IF(LEFT(H190,1)="-",1,0)+IF(LEFT(I190,1)="-",1,0)+IF(LEFT(J190,1)="-",1,0)))</f>
        <v>3</v>
      </c>
      <c r="M190" s="69">
        <f t="shared" si="6"/>
      </c>
      <c r="N190" s="70">
        <f t="shared" si="6"/>
        <v>1</v>
      </c>
      <c r="O190" s="29"/>
    </row>
    <row r="191" spans="1:15" ht="15">
      <c r="A191" s="29"/>
      <c r="B191" s="63" t="s">
        <v>175</v>
      </c>
      <c r="C191" s="64" t="str">
        <f>IF(C181&gt;"",C181,"")</f>
        <v>Samsonov Vladislav</v>
      </c>
      <c r="D191" s="64" t="str">
        <f>IF(G182&gt;"",G182,"")</f>
        <v>RASMUSSEN Tobias</v>
      </c>
      <c r="E191" s="75"/>
      <c r="F191" s="76"/>
      <c r="G191" s="77"/>
      <c r="H191" s="74"/>
      <c r="I191" s="65"/>
      <c r="J191" s="65"/>
      <c r="K191" s="67">
        <f>IF(ISBLANK(F191),"",COUNTIF(F191:J191,"&gt;=0"))</f>
      </c>
      <c r="L191" s="68">
        <f>IF(ISBLANK(F191),"",(IF(LEFT(F191,1)="-",1,0)+IF(LEFT(G191,1)="-",1,0)+IF(LEFT(H191,1)="-",1,0)+IF(LEFT(I191,1)="-",1,0)+IF(LEFT(J191,1)="-",1,0)))</f>
      </c>
      <c r="M191" s="69">
        <f t="shared" si="6"/>
      </c>
      <c r="N191" s="70">
        <f t="shared" si="6"/>
      </c>
      <c r="O191" s="29"/>
    </row>
    <row r="192" spans="1:15" ht="15.75" thickBot="1">
      <c r="A192" s="29"/>
      <c r="B192" s="63" t="s">
        <v>176</v>
      </c>
      <c r="C192" s="64" t="str">
        <f>IF(C182&gt;"",C182,"")</f>
        <v>Stepanov Ivan</v>
      </c>
      <c r="D192" s="64" t="str">
        <f>IF(G181&gt;"",G181,"")</f>
        <v>SCHOU NIELSEN Claus</v>
      </c>
      <c r="E192" s="75"/>
      <c r="F192" s="73"/>
      <c r="G192" s="65"/>
      <c r="H192" s="65"/>
      <c r="I192" s="65"/>
      <c r="J192" s="65"/>
      <c r="K192" s="67">
        <f>IF(ISBLANK(F192),"",COUNTIF(F192:J192,"&gt;=0"))</f>
      </c>
      <c r="L192" s="68">
        <f>IF(ISBLANK(F192),"",(IF(LEFT(F192,1)="-",1,0)+IF(LEFT(G192,1)="-",1,0)+IF(LEFT(H192,1)="-",1,0)+IF(LEFT(I192,1)="-",1,0)+IF(LEFT(J192,1)="-",1,0)))</f>
      </c>
      <c r="M192" s="69">
        <f t="shared" si="6"/>
      </c>
      <c r="N192" s="70">
        <f t="shared" si="6"/>
      </c>
      <c r="O192" s="29"/>
    </row>
    <row r="193" spans="1:15" ht="15.75" thickBot="1">
      <c r="A193" s="90"/>
      <c r="B193" s="25"/>
      <c r="C193" s="25"/>
      <c r="D193" s="25"/>
      <c r="E193" s="25"/>
      <c r="F193" s="25"/>
      <c r="G193" s="25"/>
      <c r="H193" s="25"/>
      <c r="I193" s="78" t="s">
        <v>177</v>
      </c>
      <c r="J193" s="79"/>
      <c r="K193" s="80">
        <f>IF(ISBLANK(C181),"",SUM(K188:K192))</f>
        <v>1</v>
      </c>
      <c r="L193" s="81">
        <f>IF(ISBLANK(G181),"",SUM(L188:L192))</f>
        <v>9</v>
      </c>
      <c r="M193" s="82">
        <f>IF(ISBLANK(F188),"",SUM(M188:M192))</f>
        <v>0</v>
      </c>
      <c r="N193" s="83">
        <f>IF(ISBLANK(F188),"",SUM(N188:N192))</f>
        <v>3</v>
      </c>
      <c r="O193" s="29"/>
    </row>
    <row r="194" spans="1:15" ht="15">
      <c r="A194" s="90"/>
      <c r="B194" s="25" t="s">
        <v>178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33"/>
    </row>
    <row r="195" spans="1:15" ht="15">
      <c r="A195" s="90"/>
      <c r="B195" s="84"/>
      <c r="C195" s="25" t="s">
        <v>179</v>
      </c>
      <c r="D195" s="25" t="s">
        <v>180</v>
      </c>
      <c r="E195" s="23"/>
      <c r="F195" s="25"/>
      <c r="G195" s="25" t="s">
        <v>181</v>
      </c>
      <c r="H195" s="23"/>
      <c r="I195" s="25"/>
      <c r="J195" s="23" t="s">
        <v>182</v>
      </c>
      <c r="K195" s="23"/>
      <c r="L195" s="25"/>
      <c r="M195" s="25"/>
      <c r="N195" s="25"/>
      <c r="O195" s="33"/>
    </row>
    <row r="196" spans="1:15" ht="15.75" thickBot="1">
      <c r="A196" s="90"/>
      <c r="B196" s="85"/>
      <c r="C196" s="86" t="str">
        <f>C180</f>
        <v>RUS 4</v>
      </c>
      <c r="D196" s="25" t="str">
        <f>G180</f>
        <v>DEN</v>
      </c>
      <c r="E196" s="25"/>
      <c r="F196" s="25"/>
      <c r="G196" s="25"/>
      <c r="H196" s="25"/>
      <c r="I196" s="25"/>
      <c r="J196" s="179" t="str">
        <f>IF(M193=3,C180,IF(N193=3,G180,IF(M193=5,IF(N193=5,"tasan",""),"")))</f>
        <v>DEN</v>
      </c>
      <c r="K196" s="180"/>
      <c r="L196" s="180"/>
      <c r="M196" s="180"/>
      <c r="N196" s="181"/>
      <c r="O196" s="29"/>
    </row>
    <row r="197" spans="1:15" ht="15">
      <c r="A197" s="92"/>
      <c r="B197" s="87"/>
      <c r="C197" s="87"/>
      <c r="D197" s="87"/>
      <c r="E197" s="87"/>
      <c r="F197" s="87"/>
      <c r="G197" s="87"/>
      <c r="H197" s="87"/>
      <c r="I197" s="87"/>
      <c r="J197" s="88"/>
      <c r="K197" s="88"/>
      <c r="L197" s="88"/>
      <c r="M197" s="88"/>
      <c r="N197" s="88"/>
      <c r="O197" s="89"/>
    </row>
    <row r="199" spans="1:15" ht="15">
      <c r="A199" s="90"/>
      <c r="B199" s="23"/>
      <c r="C199" s="24" t="s">
        <v>146</v>
      </c>
      <c r="D199" s="25"/>
      <c r="E199" s="25"/>
      <c r="F199" s="23"/>
      <c r="G199" s="26" t="s">
        <v>147</v>
      </c>
      <c r="H199" s="27"/>
      <c r="I199" s="28"/>
      <c r="J199" s="163">
        <v>42341</v>
      </c>
      <c r="K199" s="164"/>
      <c r="L199" s="164"/>
      <c r="M199" s="164"/>
      <c r="N199" s="165"/>
      <c r="O199" s="29"/>
    </row>
    <row r="200" spans="1:15" ht="15">
      <c r="A200" s="90"/>
      <c r="B200" s="30"/>
      <c r="C200" s="30" t="s">
        <v>148</v>
      </c>
      <c r="D200" s="25"/>
      <c r="E200" s="25"/>
      <c r="F200" s="23"/>
      <c r="G200" s="26" t="s">
        <v>149</v>
      </c>
      <c r="H200" s="27"/>
      <c r="I200" s="28"/>
      <c r="J200" s="166" t="s">
        <v>150</v>
      </c>
      <c r="K200" s="164"/>
      <c r="L200" s="164"/>
      <c r="M200" s="164"/>
      <c r="N200" s="165"/>
      <c r="O200" s="29"/>
    </row>
    <row r="201" spans="1:15" ht="15">
      <c r="A201" s="90"/>
      <c r="B201" s="23"/>
      <c r="C201" s="31"/>
      <c r="D201" s="25"/>
      <c r="E201" s="25"/>
      <c r="F201" s="25"/>
      <c r="G201" s="32"/>
      <c r="H201" s="25"/>
      <c r="I201" s="25"/>
      <c r="J201" s="25"/>
      <c r="K201" s="25"/>
      <c r="L201" s="25"/>
      <c r="M201" s="25"/>
      <c r="N201" s="25"/>
      <c r="O201" s="33"/>
    </row>
    <row r="202" spans="1:15" ht="15">
      <c r="A202" s="29"/>
      <c r="B202" s="34" t="s">
        <v>151</v>
      </c>
      <c r="C202" s="167" t="s">
        <v>287</v>
      </c>
      <c r="D202" s="168"/>
      <c r="E202" s="36"/>
      <c r="F202" s="34" t="s">
        <v>151</v>
      </c>
      <c r="G202" s="37" t="s">
        <v>221</v>
      </c>
      <c r="H202" s="38"/>
      <c r="I202" s="38"/>
      <c r="J202" s="38"/>
      <c r="K202" s="38"/>
      <c r="L202" s="38"/>
      <c r="M202" s="38"/>
      <c r="N202" s="39"/>
      <c r="O202" s="29"/>
    </row>
    <row r="203" spans="1:15" ht="15">
      <c r="A203" s="29"/>
      <c r="B203" s="40" t="s">
        <v>153</v>
      </c>
      <c r="C203" s="169" t="s">
        <v>288</v>
      </c>
      <c r="D203" s="170"/>
      <c r="E203" s="42"/>
      <c r="F203" s="43" t="s">
        <v>155</v>
      </c>
      <c r="G203" s="91" t="s">
        <v>223</v>
      </c>
      <c r="H203" s="45"/>
      <c r="I203" s="45"/>
      <c r="J203" s="45"/>
      <c r="K203" s="45"/>
      <c r="L203" s="45"/>
      <c r="M203" s="45"/>
      <c r="N203" s="46"/>
      <c r="O203" s="29"/>
    </row>
    <row r="204" spans="1:15" ht="15">
      <c r="A204" s="29"/>
      <c r="B204" s="47" t="s">
        <v>157</v>
      </c>
      <c r="C204" s="169" t="s">
        <v>289</v>
      </c>
      <c r="D204" s="170"/>
      <c r="E204" s="42"/>
      <c r="F204" s="48" t="s">
        <v>159</v>
      </c>
      <c r="G204" s="169" t="s">
        <v>225</v>
      </c>
      <c r="H204" s="185"/>
      <c r="I204" s="185"/>
      <c r="J204" s="185"/>
      <c r="K204" s="185"/>
      <c r="L204" s="185"/>
      <c r="M204" s="185"/>
      <c r="N204" s="186"/>
      <c r="O204" s="29"/>
    </row>
    <row r="205" spans="1:15" ht="15">
      <c r="A205" s="90"/>
      <c r="B205" s="51" t="s">
        <v>161</v>
      </c>
      <c r="C205" s="52"/>
      <c r="D205" s="53"/>
      <c r="E205" s="54"/>
      <c r="F205" s="51" t="s">
        <v>161</v>
      </c>
      <c r="G205" s="52"/>
      <c r="H205" s="55"/>
      <c r="I205" s="55"/>
      <c r="J205" s="55"/>
      <c r="K205" s="55"/>
      <c r="L205" s="55"/>
      <c r="M205" s="55"/>
      <c r="N205" s="55"/>
      <c r="O205" s="33"/>
    </row>
    <row r="206" spans="1:15" ht="15">
      <c r="A206" s="29"/>
      <c r="B206" s="56"/>
      <c r="C206" s="169" t="s">
        <v>288</v>
      </c>
      <c r="D206" s="170"/>
      <c r="E206" s="42"/>
      <c r="F206" s="57"/>
      <c r="G206" s="182" t="s">
        <v>223</v>
      </c>
      <c r="H206" s="183"/>
      <c r="I206" s="183"/>
      <c r="J206" s="183"/>
      <c r="K206" s="183"/>
      <c r="L206" s="183"/>
      <c r="M206" s="183"/>
      <c r="N206" s="184"/>
      <c r="O206" s="29"/>
    </row>
    <row r="207" spans="1:15" ht="15">
      <c r="A207" s="29"/>
      <c r="B207" s="58"/>
      <c r="C207" s="169" t="s">
        <v>289</v>
      </c>
      <c r="D207" s="170"/>
      <c r="E207" s="42"/>
      <c r="F207" s="59"/>
      <c r="G207" s="169" t="s">
        <v>225</v>
      </c>
      <c r="H207" s="185"/>
      <c r="I207" s="185"/>
      <c r="J207" s="185"/>
      <c r="K207" s="185"/>
      <c r="L207" s="185"/>
      <c r="M207" s="185"/>
      <c r="N207" s="186"/>
      <c r="O207" s="29"/>
    </row>
    <row r="208" spans="1:15" ht="15">
      <c r="A208" s="90"/>
      <c r="B208" s="25"/>
      <c r="C208" s="25"/>
      <c r="D208" s="25"/>
      <c r="E208" s="25"/>
      <c r="F208" s="32" t="s">
        <v>162</v>
      </c>
      <c r="G208" s="32"/>
      <c r="H208" s="32"/>
      <c r="I208" s="32"/>
      <c r="J208" s="25"/>
      <c r="K208" s="25"/>
      <c r="L208" s="25"/>
      <c r="M208" s="60"/>
      <c r="N208" s="23"/>
      <c r="O208" s="33"/>
    </row>
    <row r="209" spans="1:15" ht="15">
      <c r="A209" s="90"/>
      <c r="B209" s="30" t="s">
        <v>163</v>
      </c>
      <c r="C209" s="25"/>
      <c r="D209" s="25"/>
      <c r="E209" s="25"/>
      <c r="F209" s="61" t="s">
        <v>164</v>
      </c>
      <c r="G209" s="61" t="s">
        <v>165</v>
      </c>
      <c r="H209" s="61" t="s">
        <v>166</v>
      </c>
      <c r="I209" s="61" t="s">
        <v>167</v>
      </c>
      <c r="J209" s="61" t="s">
        <v>168</v>
      </c>
      <c r="K209" s="177" t="s">
        <v>169</v>
      </c>
      <c r="L209" s="178"/>
      <c r="M209" s="61" t="s">
        <v>170</v>
      </c>
      <c r="N209" s="62" t="s">
        <v>171</v>
      </c>
      <c r="O209" s="29"/>
    </row>
    <row r="210" spans="1:15" ht="15">
      <c r="A210" s="29"/>
      <c r="B210" s="63" t="s">
        <v>172</v>
      </c>
      <c r="C210" s="64" t="str">
        <f>IF(C203&gt;"",C203,"")</f>
        <v>HEDLUND Jesper</v>
      </c>
      <c r="D210" s="64" t="str">
        <f>IF(G203&gt;"",G203,"")</f>
        <v>UEMURA Keiya</v>
      </c>
      <c r="E210" s="64">
        <f>IF(E203&gt;"",E203&amp;" - "&amp;I203,"")</f>
      </c>
      <c r="F210" s="65">
        <v>10</v>
      </c>
      <c r="G210" s="65">
        <v>-7</v>
      </c>
      <c r="H210" s="66">
        <v>-12</v>
      </c>
      <c r="I210" s="65">
        <v>7</v>
      </c>
      <c r="J210" s="65">
        <v>-9</v>
      </c>
      <c r="K210" s="67">
        <f>IF(ISBLANK(F210),"",COUNTIF(F210:J210,"&gt;=0"))</f>
        <v>2</v>
      </c>
      <c r="L210" s="68">
        <f>IF(ISBLANK(F210),"",(IF(LEFT(F210,1)="-",1,0)+IF(LEFT(G210,1)="-",1,0)+IF(LEFT(H210,1)="-",1,0)+IF(LEFT(I210,1)="-",1,0)+IF(LEFT(J210,1)="-",1,0)))</f>
        <v>3</v>
      </c>
      <c r="M210" s="69">
        <f aca="true" t="shared" si="7" ref="M210:N214">IF(K210=3,1,"")</f>
      </c>
      <c r="N210" s="70">
        <f t="shared" si="7"/>
        <v>1</v>
      </c>
      <c r="O210" s="29"/>
    </row>
    <row r="211" spans="1:15" ht="15">
      <c r="A211" s="29"/>
      <c r="B211" s="63" t="s">
        <v>173</v>
      </c>
      <c r="C211" s="64" t="str">
        <f>IF(C204&gt;"",C204,"")</f>
        <v>GONZALEZ Daniel</v>
      </c>
      <c r="D211" s="64" t="str">
        <f>IF(G204&gt;"",G204,"")</f>
        <v>TAZOE Kenta</v>
      </c>
      <c r="E211" s="64">
        <f>IF(E204&gt;"",E204&amp;" - "&amp;I204,"")</f>
      </c>
      <c r="F211" s="65">
        <v>-6</v>
      </c>
      <c r="G211" s="65">
        <v>8</v>
      </c>
      <c r="H211" s="65">
        <v>11</v>
      </c>
      <c r="I211" s="65">
        <v>-9</v>
      </c>
      <c r="J211" s="65">
        <v>-7</v>
      </c>
      <c r="K211" s="67">
        <f>IF(ISBLANK(F211),"",COUNTIF(F211:J211,"&gt;=0"))</f>
        <v>2</v>
      </c>
      <c r="L211" s="68">
        <f>IF(ISBLANK(F211),"",(IF(LEFT(F211,1)="-",1,0)+IF(LEFT(G211,1)="-",1,0)+IF(LEFT(H211,1)="-",1,0)+IF(LEFT(I211,1)="-",1,0)+IF(LEFT(J211,1)="-",1,0)))</f>
        <v>3</v>
      </c>
      <c r="M211" s="69">
        <f t="shared" si="7"/>
      </c>
      <c r="N211" s="70">
        <f t="shared" si="7"/>
        <v>1</v>
      </c>
      <c r="O211" s="29"/>
    </row>
    <row r="212" spans="1:15" ht="15">
      <c r="A212" s="29"/>
      <c r="B212" s="71" t="s">
        <v>174</v>
      </c>
      <c r="C212" s="64" t="str">
        <f>IF(C206&gt;"",C206&amp;" / "&amp;C207,"")</f>
        <v>HEDLUND Jesper / GONZALEZ Daniel</v>
      </c>
      <c r="D212" s="64" t="str">
        <f>IF(G206&gt;"",G206&amp;" / "&amp;G207,"")</f>
        <v>UEMURA Keiya / TAZOE Kenta</v>
      </c>
      <c r="E212" s="72"/>
      <c r="F212" s="73">
        <v>-9</v>
      </c>
      <c r="G212" s="65">
        <v>-9</v>
      </c>
      <c r="H212" s="65">
        <v>-5</v>
      </c>
      <c r="I212" s="74"/>
      <c r="J212" s="74"/>
      <c r="K212" s="67">
        <f>IF(ISBLANK(F212),"",COUNTIF(F212:J212,"&gt;=0"))</f>
        <v>0</v>
      </c>
      <c r="L212" s="68">
        <f>IF(ISBLANK(F212),"",(IF(LEFT(F212,1)="-",1,0)+IF(LEFT(G212,1)="-",1,0)+IF(LEFT(H212,1)="-",1,0)+IF(LEFT(I212,1)="-",1,0)+IF(LEFT(J212,1)="-",1,0)))</f>
        <v>3</v>
      </c>
      <c r="M212" s="69">
        <f t="shared" si="7"/>
      </c>
      <c r="N212" s="70">
        <f t="shared" si="7"/>
        <v>1</v>
      </c>
      <c r="O212" s="29"/>
    </row>
    <row r="213" spans="1:15" ht="15">
      <c r="A213" s="29"/>
      <c r="B213" s="63" t="s">
        <v>175</v>
      </c>
      <c r="C213" s="64" t="str">
        <f>IF(C203&gt;"",C203,"")</f>
        <v>HEDLUND Jesper</v>
      </c>
      <c r="D213" s="64" t="str">
        <f>IF(G204&gt;"",G204,"")</f>
        <v>TAZOE Kenta</v>
      </c>
      <c r="E213" s="75"/>
      <c r="F213" s="76"/>
      <c r="G213" s="77"/>
      <c r="H213" s="74"/>
      <c r="I213" s="65"/>
      <c r="J213" s="65"/>
      <c r="K213" s="67">
        <f>IF(ISBLANK(F213),"",COUNTIF(F213:J213,"&gt;=0"))</f>
      </c>
      <c r="L213" s="68">
        <f>IF(ISBLANK(F213),"",(IF(LEFT(F213,1)="-",1,0)+IF(LEFT(G213,1)="-",1,0)+IF(LEFT(H213,1)="-",1,0)+IF(LEFT(I213,1)="-",1,0)+IF(LEFT(J213,1)="-",1,0)))</f>
      </c>
      <c r="M213" s="69">
        <f t="shared" si="7"/>
      </c>
      <c r="N213" s="70">
        <f t="shared" si="7"/>
      </c>
      <c r="O213" s="29"/>
    </row>
    <row r="214" spans="1:15" ht="15.75" thickBot="1">
      <c r="A214" s="29"/>
      <c r="B214" s="63" t="s">
        <v>176</v>
      </c>
      <c r="C214" s="64" t="str">
        <f>IF(C204&gt;"",C204,"")</f>
        <v>GONZALEZ Daniel</v>
      </c>
      <c r="D214" s="64" t="str">
        <f>IF(G203&gt;"",G203,"")</f>
        <v>UEMURA Keiya</v>
      </c>
      <c r="E214" s="75"/>
      <c r="F214" s="73"/>
      <c r="G214" s="65"/>
      <c r="H214" s="65"/>
      <c r="I214" s="65"/>
      <c r="J214" s="65"/>
      <c r="K214" s="67">
        <f>IF(ISBLANK(F214),"",COUNTIF(F214:J214,"&gt;=0"))</f>
      </c>
      <c r="L214" s="68">
        <f>IF(ISBLANK(F214),"",(IF(LEFT(F214,1)="-",1,0)+IF(LEFT(G214,1)="-",1,0)+IF(LEFT(H214,1)="-",1,0)+IF(LEFT(I214,1)="-",1,0)+IF(LEFT(J214,1)="-",1,0)))</f>
      </c>
      <c r="M214" s="69">
        <f t="shared" si="7"/>
      </c>
      <c r="N214" s="70">
        <f t="shared" si="7"/>
      </c>
      <c r="O214" s="29"/>
    </row>
    <row r="215" spans="1:15" ht="15.75" thickBot="1">
      <c r="A215" s="90"/>
      <c r="B215" s="25"/>
      <c r="C215" s="25"/>
      <c r="D215" s="25"/>
      <c r="E215" s="25"/>
      <c r="F215" s="25"/>
      <c r="G215" s="25"/>
      <c r="H215" s="25"/>
      <c r="I215" s="78" t="s">
        <v>177</v>
      </c>
      <c r="J215" s="79"/>
      <c r="K215" s="80">
        <f>IF(ISBLANK(C203),"",SUM(K210:K214))</f>
        <v>4</v>
      </c>
      <c r="L215" s="81">
        <f>IF(ISBLANK(G203),"",SUM(L210:L214))</f>
        <v>9</v>
      </c>
      <c r="M215" s="82">
        <f>IF(ISBLANK(F210),"",SUM(M210:M214))</f>
        <v>0</v>
      </c>
      <c r="N215" s="83">
        <f>IF(ISBLANK(F210),"",SUM(N210:N214))</f>
        <v>3</v>
      </c>
      <c r="O215" s="29"/>
    </row>
    <row r="216" spans="1:15" ht="15">
      <c r="A216" s="90"/>
      <c r="B216" s="25" t="s">
        <v>178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33"/>
    </row>
    <row r="217" spans="1:15" ht="15">
      <c r="A217" s="90"/>
      <c r="B217" s="84"/>
      <c r="C217" s="25" t="s">
        <v>179</v>
      </c>
      <c r="D217" s="25" t="s">
        <v>180</v>
      </c>
      <c r="E217" s="23"/>
      <c r="F217" s="25"/>
      <c r="G217" s="25" t="s">
        <v>181</v>
      </c>
      <c r="H217" s="23"/>
      <c r="I217" s="25"/>
      <c r="J217" s="23" t="s">
        <v>182</v>
      </c>
      <c r="K217" s="23"/>
      <c r="L217" s="25"/>
      <c r="M217" s="25"/>
      <c r="N217" s="25"/>
      <c r="O217" s="33"/>
    </row>
    <row r="218" spans="1:15" ht="15.75" thickBot="1">
      <c r="A218" s="90"/>
      <c r="B218" s="85"/>
      <c r="C218" s="86" t="str">
        <f>C202</f>
        <v>PUR/SWE</v>
      </c>
      <c r="D218" s="25" t="str">
        <f>G202</f>
        <v>JPN 1</v>
      </c>
      <c r="E218" s="25"/>
      <c r="F218" s="25"/>
      <c r="G218" s="25"/>
      <c r="H218" s="25"/>
      <c r="I218" s="25"/>
      <c r="J218" s="179" t="str">
        <f>IF(M215=3,C202,IF(N215=3,G202,IF(M215=5,IF(N215=5,"tasan",""),"")))</f>
        <v>JPN 1</v>
      </c>
      <c r="K218" s="180"/>
      <c r="L218" s="180"/>
      <c r="M218" s="180"/>
      <c r="N218" s="181"/>
      <c r="O218" s="29"/>
    </row>
    <row r="219" spans="1:15" ht="15">
      <c r="A219" s="92"/>
      <c r="B219" s="87"/>
      <c r="C219" s="87"/>
      <c r="D219" s="87"/>
      <c r="E219" s="87"/>
      <c r="F219" s="87"/>
      <c r="G219" s="87"/>
      <c r="H219" s="87"/>
      <c r="I219" s="87"/>
      <c r="J219" s="88"/>
      <c r="K219" s="88"/>
      <c r="L219" s="88"/>
      <c r="M219" s="88"/>
      <c r="N219" s="88"/>
      <c r="O219" s="89"/>
    </row>
    <row r="221" spans="1:15" ht="15">
      <c r="A221" s="90"/>
      <c r="B221" s="23"/>
      <c r="C221" s="24" t="s">
        <v>146</v>
      </c>
      <c r="D221" s="25"/>
      <c r="E221" s="25"/>
      <c r="F221" s="23"/>
      <c r="G221" s="26" t="s">
        <v>147</v>
      </c>
      <c r="H221" s="27"/>
      <c r="I221" s="28"/>
      <c r="J221" s="163">
        <v>42341</v>
      </c>
      <c r="K221" s="164"/>
      <c r="L221" s="164"/>
      <c r="M221" s="164"/>
      <c r="N221" s="165"/>
      <c r="O221" s="29"/>
    </row>
    <row r="222" spans="1:15" ht="15">
      <c r="A222" s="90"/>
      <c r="B222" s="30"/>
      <c r="C222" s="30" t="s">
        <v>148</v>
      </c>
      <c r="D222" s="25"/>
      <c r="E222" s="25"/>
      <c r="F222" s="23"/>
      <c r="G222" s="26" t="s">
        <v>149</v>
      </c>
      <c r="H222" s="27"/>
      <c r="I222" s="28"/>
      <c r="J222" s="166" t="s">
        <v>150</v>
      </c>
      <c r="K222" s="164"/>
      <c r="L222" s="164"/>
      <c r="M222" s="164"/>
      <c r="N222" s="165"/>
      <c r="O222" s="29"/>
    </row>
    <row r="223" spans="1:15" ht="15">
      <c r="A223" s="90"/>
      <c r="B223" s="23"/>
      <c r="C223" s="31"/>
      <c r="D223" s="25"/>
      <c r="E223" s="25"/>
      <c r="F223" s="25"/>
      <c r="G223" s="32"/>
      <c r="H223" s="25"/>
      <c r="I223" s="25"/>
      <c r="J223" s="25"/>
      <c r="K223" s="25"/>
      <c r="L223" s="25"/>
      <c r="M223" s="25"/>
      <c r="N223" s="25"/>
      <c r="O223" s="33"/>
    </row>
    <row r="224" spans="1:15" ht="15">
      <c r="A224" s="29"/>
      <c r="B224" s="34" t="s">
        <v>151</v>
      </c>
      <c r="C224" s="167" t="s">
        <v>290</v>
      </c>
      <c r="D224" s="168"/>
      <c r="E224" s="36"/>
      <c r="F224" s="34" t="s">
        <v>151</v>
      </c>
      <c r="G224" s="167" t="s">
        <v>226</v>
      </c>
      <c r="H224" s="168"/>
      <c r="I224" s="38"/>
      <c r="J224" s="38"/>
      <c r="K224" s="38"/>
      <c r="L224" s="38"/>
      <c r="M224" s="38"/>
      <c r="N224" s="39"/>
      <c r="O224" s="29"/>
    </row>
    <row r="225" spans="1:15" ht="15">
      <c r="A225" s="29"/>
      <c r="B225" s="40" t="s">
        <v>153</v>
      </c>
      <c r="C225" s="169" t="s">
        <v>291</v>
      </c>
      <c r="D225" s="170"/>
      <c r="E225" s="42"/>
      <c r="F225" s="43" t="s">
        <v>155</v>
      </c>
      <c r="G225" s="182" t="s">
        <v>227</v>
      </c>
      <c r="H225" s="183"/>
      <c r="I225" s="183"/>
      <c r="J225" s="183"/>
      <c r="K225" s="183"/>
      <c r="L225" s="183"/>
      <c r="M225" s="183"/>
      <c r="N225" s="184"/>
      <c r="O225" s="29"/>
    </row>
    <row r="226" spans="1:15" ht="15">
      <c r="A226" s="29"/>
      <c r="B226" s="47" t="s">
        <v>157</v>
      </c>
      <c r="C226" s="169" t="s">
        <v>292</v>
      </c>
      <c r="D226" s="170"/>
      <c r="E226" s="42"/>
      <c r="F226" s="48" t="s">
        <v>159</v>
      </c>
      <c r="G226" s="169" t="s">
        <v>229</v>
      </c>
      <c r="H226" s="185"/>
      <c r="I226" s="185"/>
      <c r="J226" s="185"/>
      <c r="K226" s="185"/>
      <c r="L226" s="185"/>
      <c r="M226" s="185"/>
      <c r="N226" s="186"/>
      <c r="O226" s="29"/>
    </row>
    <row r="227" spans="1:15" ht="15">
      <c r="A227" s="90"/>
      <c r="B227" s="51" t="s">
        <v>161</v>
      </c>
      <c r="C227" s="52"/>
      <c r="D227" s="53"/>
      <c r="E227" s="54"/>
      <c r="F227" s="51" t="s">
        <v>161</v>
      </c>
      <c r="G227" s="52"/>
      <c r="H227" s="55"/>
      <c r="I227" s="55"/>
      <c r="J227" s="55"/>
      <c r="K227" s="55"/>
      <c r="L227" s="55"/>
      <c r="M227" s="55"/>
      <c r="N227" s="55"/>
      <c r="O227" s="33"/>
    </row>
    <row r="228" spans="1:15" ht="15">
      <c r="A228" s="29"/>
      <c r="B228" s="56"/>
      <c r="C228" s="169" t="s">
        <v>291</v>
      </c>
      <c r="D228" s="170"/>
      <c r="E228" s="42"/>
      <c r="F228" s="57"/>
      <c r="G228" s="182" t="s">
        <v>227</v>
      </c>
      <c r="H228" s="183"/>
      <c r="I228" s="183"/>
      <c r="J228" s="183"/>
      <c r="K228" s="183"/>
      <c r="L228" s="183"/>
      <c r="M228" s="183"/>
      <c r="N228" s="184"/>
      <c r="O228" s="29"/>
    </row>
    <row r="229" spans="1:15" ht="15">
      <c r="A229" s="29"/>
      <c r="B229" s="58"/>
      <c r="C229" s="169" t="s">
        <v>292</v>
      </c>
      <c r="D229" s="170"/>
      <c r="E229" s="42"/>
      <c r="F229" s="59"/>
      <c r="G229" s="169" t="s">
        <v>229</v>
      </c>
      <c r="H229" s="185"/>
      <c r="I229" s="185"/>
      <c r="J229" s="185"/>
      <c r="K229" s="185"/>
      <c r="L229" s="185"/>
      <c r="M229" s="185"/>
      <c r="N229" s="186"/>
      <c r="O229" s="29"/>
    </row>
    <row r="230" spans="1:15" ht="15">
      <c r="A230" s="90"/>
      <c r="B230" s="25"/>
      <c r="C230" s="25"/>
      <c r="D230" s="25"/>
      <c r="E230" s="25"/>
      <c r="F230" s="32" t="s">
        <v>162</v>
      </c>
      <c r="G230" s="32"/>
      <c r="H230" s="32"/>
      <c r="I230" s="32"/>
      <c r="J230" s="25"/>
      <c r="K230" s="25"/>
      <c r="L230" s="25"/>
      <c r="M230" s="60"/>
      <c r="N230" s="23"/>
      <c r="O230" s="33"/>
    </row>
    <row r="231" spans="1:15" ht="15">
      <c r="A231" s="90"/>
      <c r="B231" s="30" t="s">
        <v>163</v>
      </c>
      <c r="C231" s="25"/>
      <c r="D231" s="25"/>
      <c r="E231" s="25"/>
      <c r="F231" s="61" t="s">
        <v>164</v>
      </c>
      <c r="G231" s="61" t="s">
        <v>165</v>
      </c>
      <c r="H231" s="61" t="s">
        <v>166</v>
      </c>
      <c r="I231" s="61" t="s">
        <v>167</v>
      </c>
      <c r="J231" s="61" t="s">
        <v>168</v>
      </c>
      <c r="K231" s="177" t="s">
        <v>169</v>
      </c>
      <c r="L231" s="178"/>
      <c r="M231" s="61" t="s">
        <v>170</v>
      </c>
      <c r="N231" s="62" t="s">
        <v>171</v>
      </c>
      <c r="O231" s="29"/>
    </row>
    <row r="232" spans="1:15" ht="15">
      <c r="A232" s="29"/>
      <c r="B232" s="63" t="s">
        <v>172</v>
      </c>
      <c r="C232" s="64" t="str">
        <f>IF(C225&gt;"",C225,"")</f>
        <v>RECH DALDOSSO Marco</v>
      </c>
      <c r="D232" s="64" t="str">
        <f>IF(G225&gt;"",G225,"")</f>
        <v>MOMMESSIN Alexis</v>
      </c>
      <c r="E232" s="64">
        <f>IF(E225&gt;"",E225&amp;" - "&amp;I225,"")</f>
      </c>
      <c r="F232" s="65">
        <v>-8</v>
      </c>
      <c r="G232" s="65">
        <v>9</v>
      </c>
      <c r="H232" s="66">
        <v>1</v>
      </c>
      <c r="I232" s="65">
        <v>8</v>
      </c>
      <c r="J232" s="65"/>
      <c r="K232" s="67">
        <f>IF(ISBLANK(F232),"",COUNTIF(F232:J232,"&gt;=0"))</f>
        <v>3</v>
      </c>
      <c r="L232" s="68">
        <f>IF(ISBLANK(F232),"",(IF(LEFT(F232,1)="-",1,0)+IF(LEFT(G232,1)="-",1,0)+IF(LEFT(H232,1)="-",1,0)+IF(LEFT(I232,1)="-",1,0)+IF(LEFT(J232,1)="-",1,0)))</f>
        <v>1</v>
      </c>
      <c r="M232" s="69">
        <f aca="true" t="shared" si="8" ref="M232:N236">IF(K232=3,1,"")</f>
        <v>1</v>
      </c>
      <c r="N232" s="70">
        <f t="shared" si="8"/>
      </c>
      <c r="O232" s="29"/>
    </row>
    <row r="233" spans="1:15" ht="15">
      <c r="A233" s="29"/>
      <c r="B233" s="63" t="s">
        <v>173</v>
      </c>
      <c r="C233" s="64" t="str">
        <f>IF(C226&gt;"",C226,"")</f>
        <v>QIAN Cheng</v>
      </c>
      <c r="D233" s="64" t="str">
        <f>IF(G226&gt;"",G226,"")</f>
        <v>SCHAFFTER Simon</v>
      </c>
      <c r="E233" s="64">
        <f>IF(E226&gt;"",E226&amp;" - "&amp;I226,"")</f>
      </c>
      <c r="F233" s="65">
        <v>4</v>
      </c>
      <c r="G233" s="65">
        <v>4</v>
      </c>
      <c r="H233" s="65">
        <v>2</v>
      </c>
      <c r="I233" s="65"/>
      <c r="J233" s="65"/>
      <c r="K233" s="67">
        <f>IF(ISBLANK(F233),"",COUNTIF(F233:J233,"&gt;=0"))</f>
        <v>3</v>
      </c>
      <c r="L233" s="68">
        <f>IF(ISBLANK(F233),"",(IF(LEFT(F233,1)="-",1,0)+IF(LEFT(G233,1)="-",1,0)+IF(LEFT(H233,1)="-",1,0)+IF(LEFT(I233,1)="-",1,0)+IF(LEFT(J233,1)="-",1,0)))</f>
        <v>0</v>
      </c>
      <c r="M233" s="69">
        <f t="shared" si="8"/>
        <v>1</v>
      </c>
      <c r="N233" s="70">
        <f t="shared" si="8"/>
      </c>
      <c r="O233" s="29"/>
    </row>
    <row r="234" spans="1:15" ht="15">
      <c r="A234" s="29"/>
      <c r="B234" s="71" t="s">
        <v>174</v>
      </c>
      <c r="C234" s="64" t="str">
        <f>IF(C228&gt;"",C228&amp;" / "&amp;C229,"")</f>
        <v>RECH DALDOSSO Marco / QIAN Cheng</v>
      </c>
      <c r="D234" s="64" t="str">
        <f>IF(G228&gt;"",G228&amp;" / "&amp;G229,"")</f>
        <v>MOMMESSIN Alexis / SCHAFFTER Simon</v>
      </c>
      <c r="E234" s="72"/>
      <c r="F234" s="73">
        <v>4</v>
      </c>
      <c r="G234" s="65">
        <v>8</v>
      </c>
      <c r="H234" s="65">
        <v>-10</v>
      </c>
      <c r="I234" s="74">
        <v>8</v>
      </c>
      <c r="J234" s="74"/>
      <c r="K234" s="67">
        <f>IF(ISBLANK(F234),"",COUNTIF(F234:J234,"&gt;=0"))</f>
        <v>3</v>
      </c>
      <c r="L234" s="68">
        <f>IF(ISBLANK(F234),"",(IF(LEFT(F234,1)="-",1,0)+IF(LEFT(G234,1)="-",1,0)+IF(LEFT(H234,1)="-",1,0)+IF(LEFT(I234,1)="-",1,0)+IF(LEFT(J234,1)="-",1,0)))</f>
        <v>1</v>
      </c>
      <c r="M234" s="69">
        <f t="shared" si="8"/>
        <v>1</v>
      </c>
      <c r="N234" s="70">
        <f t="shared" si="8"/>
      </c>
      <c r="O234" s="29"/>
    </row>
    <row r="235" spans="1:15" ht="15">
      <c r="A235" s="29"/>
      <c r="B235" s="63" t="s">
        <v>175</v>
      </c>
      <c r="C235" s="64" t="str">
        <f>IF(C225&gt;"",C225,"")</f>
        <v>RECH DALDOSSO Marco</v>
      </c>
      <c r="D235" s="64" t="str">
        <f>IF(G226&gt;"",G226,"")</f>
        <v>SCHAFFTER Simon</v>
      </c>
      <c r="E235" s="75"/>
      <c r="F235" s="76"/>
      <c r="G235" s="77"/>
      <c r="H235" s="74"/>
      <c r="I235" s="65"/>
      <c r="J235" s="65"/>
      <c r="K235" s="67">
        <f>IF(ISBLANK(F235),"",COUNTIF(F235:J235,"&gt;=0"))</f>
      </c>
      <c r="L235" s="68">
        <f>IF(ISBLANK(F235),"",(IF(LEFT(F235,1)="-",1,0)+IF(LEFT(G235,1)="-",1,0)+IF(LEFT(H235,1)="-",1,0)+IF(LEFT(I235,1)="-",1,0)+IF(LEFT(J235,1)="-",1,0)))</f>
      </c>
      <c r="M235" s="69">
        <f t="shared" si="8"/>
      </c>
      <c r="N235" s="70">
        <f t="shared" si="8"/>
      </c>
      <c r="O235" s="29"/>
    </row>
    <row r="236" spans="1:15" ht="15.75" thickBot="1">
      <c r="A236" s="29"/>
      <c r="B236" s="63" t="s">
        <v>176</v>
      </c>
      <c r="C236" s="64" t="str">
        <f>IF(C226&gt;"",C226,"")</f>
        <v>QIAN Cheng</v>
      </c>
      <c r="D236" s="64" t="str">
        <f>IF(G225&gt;"",G225,"")</f>
        <v>MOMMESSIN Alexis</v>
      </c>
      <c r="E236" s="75"/>
      <c r="F236" s="73"/>
      <c r="G236" s="65"/>
      <c r="H236" s="65"/>
      <c r="I236" s="65"/>
      <c r="J236" s="65"/>
      <c r="K236" s="67">
        <f>IF(ISBLANK(F236),"",COUNTIF(F236:J236,"&gt;=0"))</f>
      </c>
      <c r="L236" s="68">
        <f>IF(ISBLANK(F236),"",(IF(LEFT(F236,1)="-",1,0)+IF(LEFT(G236,1)="-",1,0)+IF(LEFT(H236,1)="-",1,0)+IF(LEFT(I236,1)="-",1,0)+IF(LEFT(J236,1)="-",1,0)))</f>
      </c>
      <c r="M236" s="69">
        <f t="shared" si="8"/>
      </c>
      <c r="N236" s="70">
        <f t="shared" si="8"/>
      </c>
      <c r="O236" s="29"/>
    </row>
    <row r="237" spans="1:15" ht="15.75" thickBot="1">
      <c r="A237" s="90"/>
      <c r="B237" s="25"/>
      <c r="C237" s="25"/>
      <c r="D237" s="25"/>
      <c r="E237" s="25"/>
      <c r="F237" s="25"/>
      <c r="G237" s="25"/>
      <c r="H237" s="25"/>
      <c r="I237" s="78" t="s">
        <v>177</v>
      </c>
      <c r="J237" s="79"/>
      <c r="K237" s="80">
        <f>IF(ISBLANK(C225),"",SUM(K232:K236))</f>
        <v>9</v>
      </c>
      <c r="L237" s="81">
        <f>IF(ISBLANK(G225),"",SUM(L232:L236))</f>
        <v>2</v>
      </c>
      <c r="M237" s="82">
        <f>IF(ISBLANK(F232),"",SUM(M232:M236))</f>
        <v>3</v>
      </c>
      <c r="N237" s="83">
        <f>IF(ISBLANK(F232),"",SUM(N232:N236))</f>
        <v>0</v>
      </c>
      <c r="O237" s="29"/>
    </row>
    <row r="238" spans="1:15" ht="15">
      <c r="A238" s="90"/>
      <c r="B238" s="25" t="s">
        <v>178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33"/>
    </row>
    <row r="239" spans="1:15" ht="15">
      <c r="A239" s="90"/>
      <c r="B239" s="84"/>
      <c r="C239" s="25" t="s">
        <v>179</v>
      </c>
      <c r="D239" s="25" t="s">
        <v>180</v>
      </c>
      <c r="E239" s="23"/>
      <c r="F239" s="25"/>
      <c r="G239" s="25" t="s">
        <v>181</v>
      </c>
      <c r="H239" s="23"/>
      <c r="I239" s="25"/>
      <c r="J239" s="23" t="s">
        <v>182</v>
      </c>
      <c r="K239" s="23"/>
      <c r="L239" s="25"/>
      <c r="M239" s="25"/>
      <c r="N239" s="25"/>
      <c r="O239" s="33"/>
    </row>
    <row r="240" spans="1:15" ht="15.75" thickBot="1">
      <c r="A240" s="90"/>
      <c r="B240" s="85"/>
      <c r="C240" s="86" t="str">
        <f>C224</f>
        <v>ITA 2</v>
      </c>
      <c r="D240" s="25" t="str">
        <f>G224</f>
        <v>FRA/SUI</v>
      </c>
      <c r="E240" s="25"/>
      <c r="F240" s="25"/>
      <c r="G240" s="25"/>
      <c r="H240" s="25"/>
      <c r="I240" s="25"/>
      <c r="J240" s="179" t="str">
        <f>IF(M237=3,C224,IF(N237=3,G224,IF(M237=5,IF(N237=5,"tasan",""),"")))</f>
        <v>ITA 2</v>
      </c>
      <c r="K240" s="180"/>
      <c r="L240" s="180"/>
      <c r="M240" s="180"/>
      <c r="N240" s="181"/>
      <c r="O240" s="29"/>
    </row>
    <row r="241" spans="1:15" ht="15">
      <c r="A241" s="92"/>
      <c r="B241" s="87"/>
      <c r="C241" s="87"/>
      <c r="D241" s="87"/>
      <c r="E241" s="87"/>
      <c r="F241" s="87"/>
      <c r="G241" s="87"/>
      <c r="H241" s="87"/>
      <c r="I241" s="87"/>
      <c r="J241" s="88"/>
      <c r="K241" s="88"/>
      <c r="L241" s="88"/>
      <c r="M241" s="88"/>
      <c r="N241" s="88"/>
      <c r="O241" s="89"/>
    </row>
    <row r="243" spans="1:15" ht="15">
      <c r="A243" s="90"/>
      <c r="B243" s="23"/>
      <c r="C243" s="24" t="s">
        <v>146</v>
      </c>
      <c r="D243" s="25"/>
      <c r="E243" s="25"/>
      <c r="F243" s="23"/>
      <c r="G243" s="26" t="s">
        <v>147</v>
      </c>
      <c r="H243" s="27"/>
      <c r="I243" s="28"/>
      <c r="J243" s="163">
        <v>42341</v>
      </c>
      <c r="K243" s="164"/>
      <c r="L243" s="164"/>
      <c r="M243" s="164"/>
      <c r="N243" s="165"/>
      <c r="O243" s="29"/>
    </row>
    <row r="244" spans="1:15" ht="15">
      <c r="A244" s="90"/>
      <c r="B244" s="30"/>
      <c r="C244" s="30" t="s">
        <v>148</v>
      </c>
      <c r="D244" s="25"/>
      <c r="E244" s="25"/>
      <c r="F244" s="23"/>
      <c r="G244" s="26" t="s">
        <v>149</v>
      </c>
      <c r="H244" s="27"/>
      <c r="I244" s="28"/>
      <c r="J244" s="166" t="s">
        <v>150</v>
      </c>
      <c r="K244" s="164"/>
      <c r="L244" s="164"/>
      <c r="M244" s="164"/>
      <c r="N244" s="165"/>
      <c r="O244" s="29"/>
    </row>
    <row r="245" spans="1:15" ht="15">
      <c r="A245" s="90"/>
      <c r="B245" s="23"/>
      <c r="C245" s="31"/>
      <c r="D245" s="25"/>
      <c r="E245" s="25"/>
      <c r="F245" s="25"/>
      <c r="G245" s="32"/>
      <c r="H245" s="25"/>
      <c r="I245" s="25"/>
      <c r="J245" s="25"/>
      <c r="K245" s="25"/>
      <c r="L245" s="25"/>
      <c r="M245" s="25"/>
      <c r="N245" s="25"/>
      <c r="O245" s="33"/>
    </row>
    <row r="246" spans="1:15" ht="15">
      <c r="A246" s="29"/>
      <c r="B246" s="34" t="s">
        <v>151</v>
      </c>
      <c r="C246" s="167" t="s">
        <v>80</v>
      </c>
      <c r="D246" s="168"/>
      <c r="E246" s="36"/>
      <c r="F246" s="34" t="s">
        <v>151</v>
      </c>
      <c r="G246" s="167" t="s">
        <v>293</v>
      </c>
      <c r="H246" s="168"/>
      <c r="I246" s="38"/>
      <c r="J246" s="38"/>
      <c r="K246" s="38"/>
      <c r="L246" s="38"/>
      <c r="M246" s="38"/>
      <c r="N246" s="39"/>
      <c r="O246" s="29"/>
    </row>
    <row r="247" spans="1:15" ht="15">
      <c r="A247" s="29"/>
      <c r="B247" s="40" t="s">
        <v>153</v>
      </c>
      <c r="C247" s="169" t="s">
        <v>232</v>
      </c>
      <c r="D247" s="170"/>
      <c r="E247" s="42"/>
      <c r="F247" s="43" t="s">
        <v>155</v>
      </c>
      <c r="G247" s="182" t="s">
        <v>294</v>
      </c>
      <c r="H247" s="183"/>
      <c r="I247" s="183"/>
      <c r="J247" s="183"/>
      <c r="K247" s="183"/>
      <c r="L247" s="183"/>
      <c r="M247" s="183"/>
      <c r="N247" s="184"/>
      <c r="O247" s="29"/>
    </row>
    <row r="248" spans="1:15" ht="15">
      <c r="A248" s="29"/>
      <c r="B248" s="47" t="s">
        <v>157</v>
      </c>
      <c r="C248" s="169" t="s">
        <v>234</v>
      </c>
      <c r="D248" s="170"/>
      <c r="E248" s="42"/>
      <c r="F248" s="48" t="s">
        <v>159</v>
      </c>
      <c r="G248" s="169" t="s">
        <v>295</v>
      </c>
      <c r="H248" s="185"/>
      <c r="I248" s="185"/>
      <c r="J248" s="185"/>
      <c r="K248" s="185"/>
      <c r="L248" s="185"/>
      <c r="M248" s="185"/>
      <c r="N248" s="186"/>
      <c r="O248" s="29"/>
    </row>
    <row r="249" spans="1:15" ht="15">
      <c r="A249" s="90"/>
      <c r="B249" s="51" t="s">
        <v>161</v>
      </c>
      <c r="C249" s="52"/>
      <c r="D249" s="53"/>
      <c r="E249" s="54"/>
      <c r="F249" s="51" t="s">
        <v>161</v>
      </c>
      <c r="G249" s="52"/>
      <c r="H249" s="55"/>
      <c r="I249" s="55"/>
      <c r="J249" s="55"/>
      <c r="K249" s="55"/>
      <c r="L249" s="55"/>
      <c r="M249" s="55"/>
      <c r="N249" s="55"/>
      <c r="O249" s="33"/>
    </row>
    <row r="250" spans="1:15" ht="15">
      <c r="A250" s="29"/>
      <c r="B250" s="56"/>
      <c r="C250" s="169" t="s">
        <v>232</v>
      </c>
      <c r="D250" s="170"/>
      <c r="E250" s="42"/>
      <c r="F250" s="57"/>
      <c r="G250" s="182" t="s">
        <v>294</v>
      </c>
      <c r="H250" s="183"/>
      <c r="I250" s="183"/>
      <c r="J250" s="183"/>
      <c r="K250" s="183"/>
      <c r="L250" s="183"/>
      <c r="M250" s="183"/>
      <c r="N250" s="184"/>
      <c r="O250" s="29"/>
    </row>
    <row r="251" spans="1:15" ht="15">
      <c r="A251" s="29"/>
      <c r="B251" s="58"/>
      <c r="C251" s="169" t="s">
        <v>234</v>
      </c>
      <c r="D251" s="170"/>
      <c r="E251" s="42"/>
      <c r="F251" s="59"/>
      <c r="G251" s="169" t="s">
        <v>295</v>
      </c>
      <c r="H251" s="185"/>
      <c r="I251" s="185"/>
      <c r="J251" s="185"/>
      <c r="K251" s="185"/>
      <c r="L251" s="185"/>
      <c r="M251" s="185"/>
      <c r="N251" s="186"/>
      <c r="O251" s="29"/>
    </row>
    <row r="252" spans="1:15" ht="15">
      <c r="A252" s="90"/>
      <c r="B252" s="25"/>
      <c r="C252" s="25"/>
      <c r="D252" s="25"/>
      <c r="E252" s="25"/>
      <c r="F252" s="32" t="s">
        <v>162</v>
      </c>
      <c r="G252" s="32"/>
      <c r="H252" s="32"/>
      <c r="I252" s="32"/>
      <c r="J252" s="25"/>
      <c r="K252" s="25"/>
      <c r="L252" s="25"/>
      <c r="M252" s="60"/>
      <c r="N252" s="23"/>
      <c r="O252" s="33"/>
    </row>
    <row r="253" spans="1:15" ht="15">
      <c r="A253" s="90"/>
      <c r="B253" s="30" t="s">
        <v>163</v>
      </c>
      <c r="C253" s="25"/>
      <c r="D253" s="25"/>
      <c r="E253" s="25"/>
      <c r="F253" s="61" t="s">
        <v>164</v>
      </c>
      <c r="G253" s="61" t="s">
        <v>165</v>
      </c>
      <c r="H253" s="61" t="s">
        <v>166</v>
      </c>
      <c r="I253" s="61" t="s">
        <v>167</v>
      </c>
      <c r="J253" s="61" t="s">
        <v>168</v>
      </c>
      <c r="K253" s="177" t="s">
        <v>169</v>
      </c>
      <c r="L253" s="178"/>
      <c r="M253" s="61" t="s">
        <v>170</v>
      </c>
      <c r="N253" s="62" t="s">
        <v>171</v>
      </c>
      <c r="O253" s="29"/>
    </row>
    <row r="254" spans="1:15" ht="15">
      <c r="A254" s="29"/>
      <c r="B254" s="63" t="s">
        <v>172</v>
      </c>
      <c r="C254" s="64" t="str">
        <f>IF(C247&gt;"",C247,"")</f>
        <v>CANO Rodrigo</v>
      </c>
      <c r="D254" s="64" t="str">
        <f>IF(G247&gt;"",G247,"")</f>
        <v>ZHOLUDEV Denis</v>
      </c>
      <c r="E254" s="64">
        <f>IF(E247&gt;"",E247&amp;" - "&amp;I247,"")</f>
      </c>
      <c r="F254" s="65">
        <v>9</v>
      </c>
      <c r="G254" s="65">
        <v>-4</v>
      </c>
      <c r="H254" s="66">
        <v>-7</v>
      </c>
      <c r="I254" s="65">
        <v>-7</v>
      </c>
      <c r="J254" s="65"/>
      <c r="K254" s="67">
        <f>IF(ISBLANK(F254),"",COUNTIF(F254:J254,"&gt;=0"))</f>
        <v>1</v>
      </c>
      <c r="L254" s="68">
        <f>IF(ISBLANK(F254),"",(IF(LEFT(F254,1)="-",1,0)+IF(LEFT(G254,1)="-",1,0)+IF(LEFT(H254,1)="-",1,0)+IF(LEFT(I254,1)="-",1,0)+IF(LEFT(J254,1)="-",1,0)))</f>
        <v>3</v>
      </c>
      <c r="M254" s="69">
        <f aca="true" t="shared" si="9" ref="M254:N258">IF(K254=3,1,"")</f>
      </c>
      <c r="N254" s="70">
        <f t="shared" si="9"/>
        <v>1</v>
      </c>
      <c r="O254" s="29"/>
    </row>
    <row r="255" spans="1:15" ht="15">
      <c r="A255" s="29"/>
      <c r="B255" s="63" t="s">
        <v>173</v>
      </c>
      <c r="C255" s="64" t="str">
        <f>IF(C248&gt;"",C248,"")</f>
        <v>MASIP Joan</v>
      </c>
      <c r="D255" s="64" t="str">
        <f>IF(G248&gt;"",G248,"")</f>
        <v>GERASSIMENKO Kirill</v>
      </c>
      <c r="E255" s="64">
        <f>IF(E248&gt;"",E248&amp;" - "&amp;I248,"")</f>
      </c>
      <c r="F255" s="65">
        <v>-8</v>
      </c>
      <c r="G255" s="65">
        <v>8</v>
      </c>
      <c r="H255" s="65">
        <v>-4</v>
      </c>
      <c r="I255" s="65">
        <v>-2</v>
      </c>
      <c r="J255" s="65"/>
      <c r="K255" s="67">
        <f>IF(ISBLANK(F255),"",COUNTIF(F255:J255,"&gt;=0"))</f>
        <v>1</v>
      </c>
      <c r="L255" s="68">
        <f>IF(ISBLANK(F255),"",(IF(LEFT(F255,1)="-",1,0)+IF(LEFT(G255,1)="-",1,0)+IF(LEFT(H255,1)="-",1,0)+IF(LEFT(I255,1)="-",1,0)+IF(LEFT(J255,1)="-",1,0)))</f>
        <v>3</v>
      </c>
      <c r="M255" s="69">
        <f t="shared" si="9"/>
      </c>
      <c r="N255" s="70">
        <f t="shared" si="9"/>
        <v>1</v>
      </c>
      <c r="O255" s="29"/>
    </row>
    <row r="256" spans="1:15" ht="15">
      <c r="A256" s="29"/>
      <c r="B256" s="71" t="s">
        <v>174</v>
      </c>
      <c r="C256" s="64" t="str">
        <f>IF(C250&gt;"",C250&amp;" / "&amp;C251,"")</f>
        <v>CANO Rodrigo / MASIP Joan</v>
      </c>
      <c r="D256" s="64" t="str">
        <f>IF(G250&gt;"",G250&amp;" / "&amp;G251,"")</f>
        <v>ZHOLUDEV Denis / GERASSIMENKO Kirill</v>
      </c>
      <c r="E256" s="72"/>
      <c r="F256" s="73">
        <v>9</v>
      </c>
      <c r="G256" s="65">
        <v>-3</v>
      </c>
      <c r="H256" s="65">
        <v>4</v>
      </c>
      <c r="I256" s="74">
        <v>-8</v>
      </c>
      <c r="J256" s="74">
        <v>6</v>
      </c>
      <c r="K256" s="67">
        <f>IF(ISBLANK(F256),"",COUNTIF(F256:J256,"&gt;=0"))</f>
        <v>3</v>
      </c>
      <c r="L256" s="68">
        <f>IF(ISBLANK(F256),"",(IF(LEFT(F256,1)="-",1,0)+IF(LEFT(G256,1)="-",1,0)+IF(LEFT(H256,1)="-",1,0)+IF(LEFT(I256,1)="-",1,0)+IF(LEFT(J256,1)="-",1,0)))</f>
        <v>2</v>
      </c>
      <c r="M256" s="69">
        <f t="shared" si="9"/>
        <v>1</v>
      </c>
      <c r="N256" s="70">
        <f t="shared" si="9"/>
      </c>
      <c r="O256" s="29"/>
    </row>
    <row r="257" spans="1:15" ht="15">
      <c r="A257" s="29"/>
      <c r="B257" s="63" t="s">
        <v>175</v>
      </c>
      <c r="C257" s="64" t="str">
        <f>IF(C247&gt;"",C247,"")</f>
        <v>CANO Rodrigo</v>
      </c>
      <c r="D257" s="64" t="str">
        <f>IF(G248&gt;"",G248,"")</f>
        <v>GERASSIMENKO Kirill</v>
      </c>
      <c r="E257" s="75"/>
      <c r="F257" s="76">
        <v>-7</v>
      </c>
      <c r="G257" s="77">
        <v>-6</v>
      </c>
      <c r="H257" s="74">
        <v>-6</v>
      </c>
      <c r="I257" s="65"/>
      <c r="J257" s="65"/>
      <c r="K257" s="67">
        <f>IF(ISBLANK(F257),"",COUNTIF(F257:J257,"&gt;=0"))</f>
        <v>0</v>
      </c>
      <c r="L257" s="68">
        <f>IF(ISBLANK(F257),"",(IF(LEFT(F257,1)="-",1,0)+IF(LEFT(G257,1)="-",1,0)+IF(LEFT(H257,1)="-",1,0)+IF(LEFT(I257,1)="-",1,0)+IF(LEFT(J257,1)="-",1,0)))</f>
        <v>3</v>
      </c>
      <c r="M257" s="69">
        <f t="shared" si="9"/>
      </c>
      <c r="N257" s="70">
        <f t="shared" si="9"/>
        <v>1</v>
      </c>
      <c r="O257" s="29"/>
    </row>
    <row r="258" spans="1:15" ht="15.75" thickBot="1">
      <c r="A258" s="29"/>
      <c r="B258" s="63" t="s">
        <v>176</v>
      </c>
      <c r="C258" s="64" t="str">
        <f>IF(C248&gt;"",C248,"")</f>
        <v>MASIP Joan</v>
      </c>
      <c r="D258" s="64" t="str">
        <f>IF(G247&gt;"",G247,"")</f>
        <v>ZHOLUDEV Denis</v>
      </c>
      <c r="E258" s="75"/>
      <c r="F258" s="73"/>
      <c r="G258" s="65"/>
      <c r="H258" s="65"/>
      <c r="I258" s="65"/>
      <c r="J258" s="65"/>
      <c r="K258" s="67">
        <f>IF(ISBLANK(F258),"",COUNTIF(F258:J258,"&gt;=0"))</f>
      </c>
      <c r="L258" s="68">
        <f>IF(ISBLANK(F258),"",(IF(LEFT(F258,1)="-",1,0)+IF(LEFT(G258,1)="-",1,0)+IF(LEFT(H258,1)="-",1,0)+IF(LEFT(I258,1)="-",1,0)+IF(LEFT(J258,1)="-",1,0)))</f>
      </c>
      <c r="M258" s="69">
        <f t="shared" si="9"/>
      </c>
      <c r="N258" s="70">
        <f t="shared" si="9"/>
      </c>
      <c r="O258" s="29"/>
    </row>
    <row r="259" spans="1:15" ht="15.75" thickBot="1">
      <c r="A259" s="90"/>
      <c r="B259" s="25"/>
      <c r="C259" s="25"/>
      <c r="D259" s="25"/>
      <c r="E259" s="25"/>
      <c r="F259" s="25"/>
      <c r="G259" s="25"/>
      <c r="H259" s="25"/>
      <c r="I259" s="78" t="s">
        <v>177</v>
      </c>
      <c r="J259" s="79"/>
      <c r="K259" s="80">
        <f>IF(ISBLANK(C247),"",SUM(K254:K258))</f>
        <v>5</v>
      </c>
      <c r="L259" s="81">
        <f>IF(ISBLANK(G247),"",SUM(L254:L258))</f>
        <v>11</v>
      </c>
      <c r="M259" s="82">
        <f>IF(ISBLANK(F254),"",SUM(M254:M258))</f>
        <v>1</v>
      </c>
      <c r="N259" s="83">
        <f>IF(ISBLANK(F254),"",SUM(N254:N258))</f>
        <v>3</v>
      </c>
      <c r="O259" s="29"/>
    </row>
    <row r="260" spans="1:15" ht="15">
      <c r="A260" s="90"/>
      <c r="B260" s="25" t="s">
        <v>178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33"/>
    </row>
    <row r="261" spans="1:15" ht="15">
      <c r="A261" s="90"/>
      <c r="B261" s="84"/>
      <c r="C261" s="25" t="s">
        <v>179</v>
      </c>
      <c r="D261" s="25" t="s">
        <v>180</v>
      </c>
      <c r="E261" s="23"/>
      <c r="F261" s="25"/>
      <c r="G261" s="25" t="s">
        <v>181</v>
      </c>
      <c r="H261" s="23"/>
      <c r="I261" s="25"/>
      <c r="J261" s="23" t="s">
        <v>182</v>
      </c>
      <c r="K261" s="23"/>
      <c r="L261" s="25"/>
      <c r="M261" s="25"/>
      <c r="N261" s="25"/>
      <c r="O261" s="33"/>
    </row>
    <row r="262" spans="1:15" ht="15.75" thickBot="1">
      <c r="A262" s="90"/>
      <c r="B262" s="85"/>
      <c r="C262" s="86" t="str">
        <f>C246</f>
        <v>ESP3</v>
      </c>
      <c r="D262" s="25" t="str">
        <f>G246</f>
        <v>KAZ 1</v>
      </c>
      <c r="E262" s="25"/>
      <c r="F262" s="25"/>
      <c r="G262" s="25"/>
      <c r="H262" s="25"/>
      <c r="I262" s="25"/>
      <c r="J262" s="179" t="str">
        <f>IF(M259=3,C246,IF(N259=3,G246,IF(M259=5,IF(N259=5,"tasan",""),"")))</f>
        <v>KAZ 1</v>
      </c>
      <c r="K262" s="180"/>
      <c r="L262" s="180"/>
      <c r="M262" s="180"/>
      <c r="N262" s="181"/>
      <c r="O262" s="29"/>
    </row>
    <row r="263" spans="1:15" ht="15">
      <c r="A263" s="92"/>
      <c r="B263" s="87"/>
      <c r="C263" s="87"/>
      <c r="D263" s="87"/>
      <c r="E263" s="87"/>
      <c r="F263" s="87"/>
      <c r="G263" s="87"/>
      <c r="H263" s="87"/>
      <c r="I263" s="87"/>
      <c r="J263" s="88"/>
      <c r="K263" s="88"/>
      <c r="L263" s="88"/>
      <c r="M263" s="88"/>
      <c r="N263" s="88"/>
      <c r="O263" s="89"/>
    </row>
    <row r="265" spans="1:15" ht="15">
      <c r="A265" s="29"/>
      <c r="B265" s="34" t="s">
        <v>151</v>
      </c>
      <c r="C265" s="167" t="s">
        <v>85</v>
      </c>
      <c r="D265" s="168"/>
      <c r="E265" s="36"/>
      <c r="F265" s="34" t="s">
        <v>151</v>
      </c>
      <c r="G265" s="37" t="s">
        <v>88</v>
      </c>
      <c r="H265" s="38"/>
      <c r="I265" s="38"/>
      <c r="J265" s="38"/>
      <c r="K265" s="38"/>
      <c r="L265" s="38"/>
      <c r="M265" s="38"/>
      <c r="N265" s="39"/>
      <c r="O265" s="29"/>
    </row>
    <row r="266" spans="1:15" ht="15">
      <c r="A266" s="29"/>
      <c r="B266" s="40" t="s">
        <v>153</v>
      </c>
      <c r="C266" s="169" t="s">
        <v>296</v>
      </c>
      <c r="D266" s="170"/>
      <c r="E266" s="42"/>
      <c r="F266" s="43" t="s">
        <v>155</v>
      </c>
      <c r="G266" s="182" t="s">
        <v>238</v>
      </c>
      <c r="H266" s="183"/>
      <c r="I266" s="183"/>
      <c r="J266" s="183"/>
      <c r="K266" s="183"/>
      <c r="L266" s="183"/>
      <c r="M266" s="183"/>
      <c r="N266" s="184"/>
      <c r="O266" s="29"/>
    </row>
    <row r="267" spans="1:15" ht="15">
      <c r="A267" s="29"/>
      <c r="B267" s="47" t="s">
        <v>157</v>
      </c>
      <c r="C267" s="169" t="s">
        <v>297</v>
      </c>
      <c r="D267" s="170"/>
      <c r="E267" s="42"/>
      <c r="F267" s="48" t="s">
        <v>159</v>
      </c>
      <c r="G267" s="182" t="s">
        <v>236</v>
      </c>
      <c r="H267" s="183"/>
      <c r="I267" s="183"/>
      <c r="J267" s="183"/>
      <c r="K267" s="183"/>
      <c r="L267" s="183"/>
      <c r="M267" s="183"/>
      <c r="N267" s="184"/>
      <c r="O267" s="29"/>
    </row>
    <row r="268" spans="1:15" ht="15">
      <c r="A268" s="90"/>
      <c r="B268" s="51" t="s">
        <v>161</v>
      </c>
      <c r="C268" s="52"/>
      <c r="D268" s="53"/>
      <c r="E268" s="54"/>
      <c r="F268" s="51" t="s">
        <v>161</v>
      </c>
      <c r="G268" s="52"/>
      <c r="H268" s="55"/>
      <c r="I268" s="55"/>
      <c r="J268" s="55"/>
      <c r="K268" s="55"/>
      <c r="L268" s="55"/>
      <c r="M268" s="55"/>
      <c r="N268" s="55"/>
      <c r="O268" s="33"/>
    </row>
    <row r="269" spans="1:15" ht="15">
      <c r="A269" s="29"/>
      <c r="B269" s="56"/>
      <c r="C269" s="169" t="s">
        <v>297</v>
      </c>
      <c r="D269" s="170"/>
      <c r="E269" s="42"/>
      <c r="F269" s="57"/>
      <c r="G269" s="174" t="s">
        <v>238</v>
      </c>
      <c r="H269" s="187"/>
      <c r="I269" s="187"/>
      <c r="J269" s="187"/>
      <c r="K269" s="187"/>
      <c r="L269" s="187"/>
      <c r="M269" s="187"/>
      <c r="N269" s="188"/>
      <c r="O269" s="29"/>
    </row>
    <row r="270" spans="1:15" ht="15">
      <c r="A270" s="29"/>
      <c r="B270" s="58"/>
      <c r="C270" s="169" t="s">
        <v>296</v>
      </c>
      <c r="D270" s="170"/>
      <c r="E270" s="42"/>
      <c r="F270" s="59"/>
      <c r="G270" s="169" t="s">
        <v>236</v>
      </c>
      <c r="H270" s="185"/>
      <c r="I270" s="185"/>
      <c r="J270" s="185"/>
      <c r="K270" s="185"/>
      <c r="L270" s="185"/>
      <c r="M270" s="185"/>
      <c r="N270" s="186"/>
      <c r="O270" s="29"/>
    </row>
    <row r="271" spans="1:15" ht="15">
      <c r="A271" s="90"/>
      <c r="B271" s="25"/>
      <c r="C271" s="25"/>
      <c r="D271" s="25"/>
      <c r="E271" s="25"/>
      <c r="F271" s="32" t="s">
        <v>162</v>
      </c>
      <c r="G271" s="32"/>
      <c r="H271" s="32"/>
      <c r="I271" s="32"/>
      <c r="J271" s="25"/>
      <c r="K271" s="25"/>
      <c r="L271" s="25"/>
      <c r="M271" s="60"/>
      <c r="N271" s="23"/>
      <c r="O271" s="33"/>
    </row>
    <row r="272" spans="1:15" ht="15">
      <c r="A272" s="90"/>
      <c r="B272" s="30" t="s">
        <v>163</v>
      </c>
      <c r="C272" s="25"/>
      <c r="D272" s="25"/>
      <c r="E272" s="25"/>
      <c r="F272" s="61" t="s">
        <v>164</v>
      </c>
      <c r="G272" s="61" t="s">
        <v>165</v>
      </c>
      <c r="H272" s="61" t="s">
        <v>166</v>
      </c>
      <c r="I272" s="61" t="s">
        <v>167</v>
      </c>
      <c r="J272" s="61" t="s">
        <v>168</v>
      </c>
      <c r="K272" s="177" t="s">
        <v>169</v>
      </c>
      <c r="L272" s="178"/>
      <c r="M272" s="61" t="s">
        <v>170</v>
      </c>
      <c r="N272" s="62" t="s">
        <v>171</v>
      </c>
      <c r="O272" s="29"/>
    </row>
    <row r="273" spans="1:15" ht="15">
      <c r="A273" s="29"/>
      <c r="B273" s="63" t="s">
        <v>172</v>
      </c>
      <c r="C273" s="64" t="str">
        <f>IF(C266&gt;"",C266,"")</f>
        <v>UDRA Alfredas</v>
      </c>
      <c r="D273" s="64" t="str">
        <f>IF(G266&gt;"",G266,"")</f>
        <v>HU Heming</v>
      </c>
      <c r="E273" s="64">
        <f>IF(E266&gt;"",E266&amp;" - "&amp;I266,"")</f>
      </c>
      <c r="F273" s="65">
        <v>7</v>
      </c>
      <c r="G273" s="65">
        <v>3</v>
      </c>
      <c r="H273" s="66">
        <v>6</v>
      </c>
      <c r="I273" s="65"/>
      <c r="J273" s="65"/>
      <c r="K273" s="67">
        <f>IF(ISBLANK(F273),"",COUNTIF(F273:J273,"&gt;=0"))</f>
        <v>3</v>
      </c>
      <c r="L273" s="68">
        <f>IF(ISBLANK(F273),"",(IF(LEFT(F273,1)="-",1,0)+IF(LEFT(G273,1)="-",1,0)+IF(LEFT(H273,1)="-",1,0)+IF(LEFT(I273,1)="-",1,0)+IF(LEFT(J273,1)="-",1,0)))</f>
        <v>0</v>
      </c>
      <c r="M273" s="69">
        <f aca="true" t="shared" si="10" ref="M273:N277">IF(K273=3,1,"")</f>
        <v>1</v>
      </c>
      <c r="N273" s="70">
        <f t="shared" si="10"/>
      </c>
      <c r="O273" s="29"/>
    </row>
    <row r="274" spans="1:15" ht="15">
      <c r="A274" s="29"/>
      <c r="B274" s="63" t="s">
        <v>173</v>
      </c>
      <c r="C274" s="64" t="str">
        <f>IF(C267&gt;"",C267,"")</f>
        <v>STANKEVICIUS Medardas</v>
      </c>
      <c r="D274" s="64" t="str">
        <f>IF(G267&gt;"",G267,"")</f>
        <v>POWELL David</v>
      </c>
      <c r="E274" s="64">
        <f>IF(E267&gt;"",E267&amp;" - "&amp;I267,"")</f>
      </c>
      <c r="F274" s="65">
        <v>-7</v>
      </c>
      <c r="G274" s="65">
        <v>-8</v>
      </c>
      <c r="H274" s="65">
        <v>-5</v>
      </c>
      <c r="I274" s="65"/>
      <c r="J274" s="65"/>
      <c r="K274" s="67">
        <f>IF(ISBLANK(F274),"",COUNTIF(F274:J274,"&gt;=0"))</f>
        <v>0</v>
      </c>
      <c r="L274" s="68">
        <f>IF(ISBLANK(F274),"",(IF(LEFT(F274,1)="-",1,0)+IF(LEFT(G274,1)="-",1,0)+IF(LEFT(H274,1)="-",1,0)+IF(LEFT(I274,1)="-",1,0)+IF(LEFT(J274,1)="-",1,0)))</f>
        <v>3</v>
      </c>
      <c r="M274" s="69">
        <f t="shared" si="10"/>
      </c>
      <c r="N274" s="70">
        <f t="shared" si="10"/>
        <v>1</v>
      </c>
      <c r="O274" s="29"/>
    </row>
    <row r="275" spans="1:15" ht="15">
      <c r="A275" s="29"/>
      <c r="B275" s="71" t="s">
        <v>174</v>
      </c>
      <c r="C275" s="64" t="str">
        <f>IF(C269&gt;"",C269&amp;" / "&amp;C270,"")</f>
        <v>STANKEVICIUS Medardas / UDRA Alfredas</v>
      </c>
      <c r="D275" s="64" t="str">
        <f>IF(G269&gt;"",G269&amp;" / "&amp;G270,"")</f>
        <v>HU Heming / POWELL David</v>
      </c>
      <c r="E275" s="72"/>
      <c r="F275" s="73">
        <v>10</v>
      </c>
      <c r="G275" s="65">
        <v>-9</v>
      </c>
      <c r="H275" s="65">
        <v>-10</v>
      </c>
      <c r="I275" s="74">
        <v>-4</v>
      </c>
      <c r="J275" s="74"/>
      <c r="K275" s="67">
        <f>IF(ISBLANK(F275),"",COUNTIF(F275:J275,"&gt;=0"))</f>
        <v>1</v>
      </c>
      <c r="L275" s="68">
        <f>IF(ISBLANK(F275),"",(IF(LEFT(F275,1)="-",1,0)+IF(LEFT(G275,1)="-",1,0)+IF(LEFT(H275,1)="-",1,0)+IF(LEFT(I275,1)="-",1,0)+IF(LEFT(J275,1)="-",1,0)))</f>
        <v>3</v>
      </c>
      <c r="M275" s="69">
        <f t="shared" si="10"/>
      </c>
      <c r="N275" s="70">
        <f t="shared" si="10"/>
        <v>1</v>
      </c>
      <c r="O275" s="29"/>
    </row>
    <row r="276" spans="1:15" ht="15">
      <c r="A276" s="29"/>
      <c r="B276" s="63" t="s">
        <v>175</v>
      </c>
      <c r="C276" s="64" t="str">
        <f>IF(C266&gt;"",C266,"")</f>
        <v>UDRA Alfredas</v>
      </c>
      <c r="D276" s="64" t="str">
        <f>IF(G267&gt;"",G267,"")</f>
        <v>POWELL David</v>
      </c>
      <c r="E276" s="75"/>
      <c r="F276" s="76">
        <v>-9</v>
      </c>
      <c r="G276" s="77">
        <v>-9</v>
      </c>
      <c r="H276" s="74">
        <v>7</v>
      </c>
      <c r="I276" s="65">
        <v>-3</v>
      </c>
      <c r="J276" s="65"/>
      <c r="K276" s="67">
        <f>IF(ISBLANK(F276),"",COUNTIF(F276:J276,"&gt;=0"))</f>
        <v>1</v>
      </c>
      <c r="L276" s="68">
        <f>IF(ISBLANK(F276),"",(IF(LEFT(F276,1)="-",1,0)+IF(LEFT(G276,1)="-",1,0)+IF(LEFT(H276,1)="-",1,0)+IF(LEFT(I276,1)="-",1,0)+IF(LEFT(J276,1)="-",1,0)))</f>
        <v>3</v>
      </c>
      <c r="M276" s="69">
        <f t="shared" si="10"/>
      </c>
      <c r="N276" s="70">
        <f t="shared" si="10"/>
        <v>1</v>
      </c>
      <c r="O276" s="29"/>
    </row>
    <row r="277" spans="1:15" ht="15.75" thickBot="1">
      <c r="A277" s="29"/>
      <c r="B277" s="63" t="s">
        <v>176</v>
      </c>
      <c r="C277" s="64" t="str">
        <f>IF(C267&gt;"",C267,"")</f>
        <v>STANKEVICIUS Medardas</v>
      </c>
      <c r="D277" s="64" t="str">
        <f>IF(G266&gt;"",G266,"")</f>
        <v>HU Heming</v>
      </c>
      <c r="E277" s="75"/>
      <c r="F277" s="73"/>
      <c r="G277" s="65"/>
      <c r="H277" s="65"/>
      <c r="I277" s="65"/>
      <c r="J277" s="65"/>
      <c r="K277" s="67">
        <f>IF(ISBLANK(F277),"",COUNTIF(F277:J277,"&gt;=0"))</f>
      </c>
      <c r="L277" s="68">
        <f>IF(ISBLANK(F277),"",(IF(LEFT(F277,1)="-",1,0)+IF(LEFT(G277,1)="-",1,0)+IF(LEFT(H277,1)="-",1,0)+IF(LEFT(I277,1)="-",1,0)+IF(LEFT(J277,1)="-",1,0)))</f>
      </c>
      <c r="M277" s="69">
        <f t="shared" si="10"/>
      </c>
      <c r="N277" s="70">
        <f t="shared" si="10"/>
      </c>
      <c r="O277" s="29"/>
    </row>
    <row r="278" spans="1:15" ht="15.75" thickBot="1">
      <c r="A278" s="90"/>
      <c r="B278" s="25"/>
      <c r="C278" s="25"/>
      <c r="D278" s="25"/>
      <c r="E278" s="25"/>
      <c r="F278" s="25"/>
      <c r="G278" s="25"/>
      <c r="H278" s="25"/>
      <c r="I278" s="78" t="s">
        <v>177</v>
      </c>
      <c r="J278" s="79"/>
      <c r="K278" s="80">
        <f>IF(ISBLANK(C266),"",SUM(K273:K277))</f>
        <v>5</v>
      </c>
      <c r="L278" s="81">
        <f>IF(ISBLANK(G266),"",SUM(L273:L277))</f>
        <v>9</v>
      </c>
      <c r="M278" s="82">
        <f>IF(ISBLANK(F273),"",SUM(M273:M277))</f>
        <v>1</v>
      </c>
      <c r="N278" s="83">
        <f>IF(ISBLANK(F273),"",SUM(N273:N277))</f>
        <v>3</v>
      </c>
      <c r="O278" s="29"/>
    </row>
    <row r="279" spans="1:15" ht="15">
      <c r="A279" s="90"/>
      <c r="B279" s="25" t="s">
        <v>178</v>
      </c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33"/>
    </row>
    <row r="280" spans="1:15" ht="15">
      <c r="A280" s="90"/>
      <c r="B280" s="84"/>
      <c r="C280" s="25" t="s">
        <v>179</v>
      </c>
      <c r="D280" s="25" t="s">
        <v>180</v>
      </c>
      <c r="E280" s="23"/>
      <c r="F280" s="25"/>
      <c r="G280" s="25" t="s">
        <v>181</v>
      </c>
      <c r="H280" s="23"/>
      <c r="I280" s="25"/>
      <c r="J280" s="23" t="s">
        <v>182</v>
      </c>
      <c r="K280" s="23"/>
      <c r="L280" s="25"/>
      <c r="M280" s="25"/>
      <c r="N280" s="25"/>
      <c r="O280" s="33"/>
    </row>
    <row r="281" spans="1:15" ht="15.75" thickBot="1">
      <c r="A281" s="90"/>
      <c r="B281" s="85"/>
      <c r="C281" s="86" t="str">
        <f>C265</f>
        <v>LTU</v>
      </c>
      <c r="D281" s="25" t="str">
        <f>G265</f>
        <v>AUS</v>
      </c>
      <c r="E281" s="25"/>
      <c r="F281" s="25"/>
      <c r="G281" s="25"/>
      <c r="H281" s="25"/>
      <c r="I281" s="25"/>
      <c r="J281" s="179" t="str">
        <f>IF(M278=3,C265,IF(N278=3,G265,IF(M278=5,IF(N278=5,"tasan",""),"")))</f>
        <v>AUS</v>
      </c>
      <c r="K281" s="180"/>
      <c r="L281" s="180"/>
      <c r="M281" s="180"/>
      <c r="N281" s="181"/>
      <c r="O281" s="29"/>
    </row>
    <row r="282" spans="1:15" ht="15">
      <c r="A282" s="92"/>
      <c r="B282" s="87"/>
      <c r="C282" s="87"/>
      <c r="D282" s="87"/>
      <c r="E282" s="87"/>
      <c r="F282" s="87"/>
      <c r="G282" s="87"/>
      <c r="H282" s="87"/>
      <c r="I282" s="87"/>
      <c r="J282" s="88"/>
      <c r="K282" s="88"/>
      <c r="L282" s="88"/>
      <c r="M282" s="88"/>
      <c r="N282" s="88"/>
      <c r="O282" s="89"/>
    </row>
    <row r="284" spans="1:15" ht="15">
      <c r="A284" s="90"/>
      <c r="B284" s="23"/>
      <c r="C284" s="24" t="s">
        <v>146</v>
      </c>
      <c r="D284" s="25"/>
      <c r="E284" s="25"/>
      <c r="F284" s="23"/>
      <c r="G284" s="26" t="s">
        <v>147</v>
      </c>
      <c r="H284" s="27"/>
      <c r="I284" s="28"/>
      <c r="J284" s="163">
        <v>42341</v>
      </c>
      <c r="K284" s="164"/>
      <c r="L284" s="164"/>
      <c r="M284" s="164"/>
      <c r="N284" s="165"/>
      <c r="O284" s="29"/>
    </row>
    <row r="285" spans="1:15" ht="15">
      <c r="A285" s="90"/>
      <c r="B285" s="30"/>
      <c r="C285" s="30" t="s">
        <v>148</v>
      </c>
      <c r="D285" s="25"/>
      <c r="E285" s="25"/>
      <c r="F285" s="23"/>
      <c r="G285" s="26" t="s">
        <v>149</v>
      </c>
      <c r="H285" s="27"/>
      <c r="I285" s="28"/>
      <c r="J285" s="166" t="s">
        <v>150</v>
      </c>
      <c r="K285" s="164"/>
      <c r="L285" s="164"/>
      <c r="M285" s="164"/>
      <c r="N285" s="165"/>
      <c r="O285" s="29"/>
    </row>
    <row r="286" spans="1:15" ht="15">
      <c r="A286" s="90"/>
      <c r="B286" s="23"/>
      <c r="C286" s="31"/>
      <c r="D286" s="25"/>
      <c r="E286" s="25"/>
      <c r="F286" s="25"/>
      <c r="G286" s="32"/>
      <c r="H286" s="25"/>
      <c r="I286" s="25"/>
      <c r="J286" s="25"/>
      <c r="K286" s="25"/>
      <c r="L286" s="25"/>
      <c r="M286" s="25"/>
      <c r="N286" s="25"/>
      <c r="O286" s="33"/>
    </row>
    <row r="287" spans="1:15" ht="15">
      <c r="A287" s="29"/>
      <c r="B287" s="34" t="s">
        <v>151</v>
      </c>
      <c r="C287" s="167" t="s">
        <v>298</v>
      </c>
      <c r="D287" s="168"/>
      <c r="E287" s="36"/>
      <c r="F287" s="34" t="s">
        <v>151</v>
      </c>
      <c r="G287" s="167" t="s">
        <v>241</v>
      </c>
      <c r="H287" s="168"/>
      <c r="I287" s="38"/>
      <c r="J287" s="38"/>
      <c r="K287" s="38"/>
      <c r="L287" s="38"/>
      <c r="M287" s="38"/>
      <c r="N287" s="39"/>
      <c r="O287" s="29"/>
    </row>
    <row r="288" spans="1:15" ht="15">
      <c r="A288" s="29"/>
      <c r="B288" s="40" t="s">
        <v>153</v>
      </c>
      <c r="C288" s="169" t="s">
        <v>299</v>
      </c>
      <c r="D288" s="170"/>
      <c r="E288" s="42"/>
      <c r="F288" s="43" t="s">
        <v>155</v>
      </c>
      <c r="G288" s="182" t="s">
        <v>245</v>
      </c>
      <c r="H288" s="183"/>
      <c r="I288" s="183"/>
      <c r="J288" s="183"/>
      <c r="K288" s="183"/>
      <c r="L288" s="183"/>
      <c r="M288" s="183"/>
      <c r="N288" s="184"/>
      <c r="O288" s="29"/>
    </row>
    <row r="289" spans="1:15" ht="15">
      <c r="A289" s="29"/>
      <c r="B289" s="47" t="s">
        <v>157</v>
      </c>
      <c r="C289" s="169" t="s">
        <v>300</v>
      </c>
      <c r="D289" s="170"/>
      <c r="E289" s="42"/>
      <c r="F289" s="48" t="s">
        <v>159</v>
      </c>
      <c r="G289" s="182" t="s">
        <v>243</v>
      </c>
      <c r="H289" s="183"/>
      <c r="I289" s="183"/>
      <c r="J289" s="183"/>
      <c r="K289" s="183"/>
      <c r="L289" s="183"/>
      <c r="M289" s="183"/>
      <c r="N289" s="184"/>
      <c r="O289" s="29"/>
    </row>
    <row r="290" spans="1:15" ht="15">
      <c r="A290" s="90"/>
      <c r="B290" s="51" t="s">
        <v>161</v>
      </c>
      <c r="C290" s="52"/>
      <c r="D290" s="53"/>
      <c r="E290" s="54"/>
      <c r="F290" s="51" t="s">
        <v>161</v>
      </c>
      <c r="G290" s="52"/>
      <c r="H290" s="55"/>
      <c r="I290" s="55"/>
      <c r="J290" s="55"/>
      <c r="K290" s="55"/>
      <c r="L290" s="55"/>
      <c r="M290" s="55"/>
      <c r="N290" s="55"/>
      <c r="O290" s="33"/>
    </row>
    <row r="291" spans="1:15" ht="15">
      <c r="A291" s="29"/>
      <c r="B291" s="56"/>
      <c r="C291" s="169" t="s">
        <v>299</v>
      </c>
      <c r="D291" s="170"/>
      <c r="E291" s="42"/>
      <c r="F291" s="57"/>
      <c r="G291" s="182" t="s">
        <v>243</v>
      </c>
      <c r="H291" s="183"/>
      <c r="I291" s="183"/>
      <c r="J291" s="183"/>
      <c r="K291" s="183"/>
      <c r="L291" s="183"/>
      <c r="M291" s="183"/>
      <c r="N291" s="184"/>
      <c r="O291" s="29"/>
    </row>
    <row r="292" spans="1:15" ht="15">
      <c r="A292" s="29"/>
      <c r="B292" s="58"/>
      <c r="C292" s="169" t="s">
        <v>300</v>
      </c>
      <c r="D292" s="170"/>
      <c r="E292" s="42"/>
      <c r="F292" s="59"/>
      <c r="G292" s="169" t="s">
        <v>245</v>
      </c>
      <c r="H292" s="185"/>
      <c r="I292" s="185"/>
      <c r="J292" s="185"/>
      <c r="K292" s="185"/>
      <c r="L292" s="185"/>
      <c r="M292" s="185"/>
      <c r="N292" s="186"/>
      <c r="O292" s="29"/>
    </row>
    <row r="293" spans="1:15" ht="15">
      <c r="A293" s="90"/>
      <c r="B293" s="25"/>
      <c r="C293" s="25"/>
      <c r="D293" s="25"/>
      <c r="E293" s="25"/>
      <c r="F293" s="32" t="s">
        <v>162</v>
      </c>
      <c r="G293" s="32"/>
      <c r="H293" s="32"/>
      <c r="I293" s="32"/>
      <c r="J293" s="25"/>
      <c r="K293" s="25"/>
      <c r="L293" s="25"/>
      <c r="M293" s="60"/>
      <c r="N293" s="23"/>
      <c r="O293" s="33"/>
    </row>
    <row r="294" spans="1:15" ht="15">
      <c r="A294" s="90"/>
      <c r="B294" s="30" t="s">
        <v>163</v>
      </c>
      <c r="C294" s="25"/>
      <c r="D294" s="25"/>
      <c r="E294" s="25"/>
      <c r="F294" s="61" t="s">
        <v>164</v>
      </c>
      <c r="G294" s="61" t="s">
        <v>165</v>
      </c>
      <c r="H294" s="61" t="s">
        <v>166</v>
      </c>
      <c r="I294" s="61" t="s">
        <v>167</v>
      </c>
      <c r="J294" s="61" t="s">
        <v>168</v>
      </c>
      <c r="K294" s="177" t="s">
        <v>169</v>
      </c>
      <c r="L294" s="178"/>
      <c r="M294" s="61" t="s">
        <v>170</v>
      </c>
      <c r="N294" s="62" t="s">
        <v>171</v>
      </c>
      <c r="O294" s="29"/>
    </row>
    <row r="295" spans="1:15" ht="15">
      <c r="A295" s="29"/>
      <c r="B295" s="63" t="s">
        <v>172</v>
      </c>
      <c r="C295" s="64" t="str">
        <f>IF(C288&gt;"",C288,"")</f>
        <v>KELBUGANOV Timur</v>
      </c>
      <c r="D295" s="64" t="str">
        <f>IF(G288&gt;"",G288,"")</f>
        <v>CASARES Rafael</v>
      </c>
      <c r="E295" s="64">
        <f>IF(E288&gt;"",E288&amp;" - "&amp;I288,"")</f>
      </c>
      <c r="F295" s="65">
        <v>8</v>
      </c>
      <c r="G295" s="65">
        <v>-2</v>
      </c>
      <c r="H295" s="66">
        <v>7</v>
      </c>
      <c r="I295" s="65">
        <v>4</v>
      </c>
      <c r="J295" s="65"/>
      <c r="K295" s="67">
        <f>IF(ISBLANK(F295),"",COUNTIF(F295:J295,"&gt;=0"))</f>
        <v>3</v>
      </c>
      <c r="L295" s="68">
        <f>IF(ISBLANK(F295),"",(IF(LEFT(F295,1)="-",1,0)+IF(LEFT(G295,1)="-",1,0)+IF(LEFT(H295,1)="-",1,0)+IF(LEFT(I295,1)="-",1,0)+IF(LEFT(J295,1)="-",1,0)))</f>
        <v>1</v>
      </c>
      <c r="M295" s="69">
        <f aca="true" t="shared" si="11" ref="M295:N299">IF(K295=3,1,"")</f>
        <v>1</v>
      </c>
      <c r="N295" s="70">
        <f t="shared" si="11"/>
      </c>
      <c r="O295" s="29"/>
    </row>
    <row r="296" spans="1:15" ht="15">
      <c r="A296" s="29"/>
      <c r="B296" s="63" t="s">
        <v>173</v>
      </c>
      <c r="C296" s="64" t="str">
        <f>IF(C289&gt;"",C289,"")</f>
        <v>YOSHUA Jordan Shing</v>
      </c>
      <c r="D296" s="64" t="str">
        <f>IF(G289&gt;"",G289,"")</f>
        <v>SANCHEZ Diego</v>
      </c>
      <c r="E296" s="64">
        <f>IF(E289&gt;"",E289&amp;" - "&amp;I289,"")</f>
      </c>
      <c r="F296" s="65">
        <v>-4</v>
      </c>
      <c r="G296" s="65">
        <v>-2</v>
      </c>
      <c r="H296" s="65">
        <v>-8</v>
      </c>
      <c r="I296" s="65"/>
      <c r="J296" s="65"/>
      <c r="K296" s="67">
        <f>IF(ISBLANK(F296),"",COUNTIF(F296:J296,"&gt;=0"))</f>
        <v>0</v>
      </c>
      <c r="L296" s="68">
        <f>IF(ISBLANK(F296),"",(IF(LEFT(F296,1)="-",1,0)+IF(LEFT(G296,1)="-",1,0)+IF(LEFT(H296,1)="-",1,0)+IF(LEFT(I296,1)="-",1,0)+IF(LEFT(J296,1)="-",1,0)))</f>
        <v>3</v>
      </c>
      <c r="M296" s="69">
        <f t="shared" si="11"/>
      </c>
      <c r="N296" s="70">
        <f t="shared" si="11"/>
        <v>1</v>
      </c>
      <c r="O296" s="29"/>
    </row>
    <row r="297" spans="1:15" ht="15">
      <c r="A297" s="29"/>
      <c r="B297" s="71" t="s">
        <v>174</v>
      </c>
      <c r="C297" s="64" t="str">
        <f>IF(C291&gt;"",C291&amp;" / "&amp;C292,"")</f>
        <v>KELBUGANOV Timur / YOSHUA Jordan Shing</v>
      </c>
      <c r="D297" s="64" t="str">
        <f>IF(G291&gt;"",G291&amp;" / "&amp;G292,"")</f>
        <v>SANCHEZ Diego / CASARES Rafael</v>
      </c>
      <c r="E297" s="72"/>
      <c r="F297" s="73">
        <v>6</v>
      </c>
      <c r="G297" s="65">
        <v>-5</v>
      </c>
      <c r="H297" s="65">
        <v>9</v>
      </c>
      <c r="I297" s="74">
        <v>9</v>
      </c>
      <c r="J297" s="74"/>
      <c r="K297" s="67">
        <f>IF(ISBLANK(F297),"",COUNTIF(F297:J297,"&gt;=0"))</f>
        <v>3</v>
      </c>
      <c r="L297" s="68">
        <f>IF(ISBLANK(F297),"",(IF(LEFT(F297,1)="-",1,0)+IF(LEFT(G297,1)="-",1,0)+IF(LEFT(H297,1)="-",1,0)+IF(LEFT(I297,1)="-",1,0)+IF(LEFT(J297,1)="-",1,0)))</f>
        <v>1</v>
      </c>
      <c r="M297" s="69">
        <f t="shared" si="11"/>
        <v>1</v>
      </c>
      <c r="N297" s="70">
        <f t="shared" si="11"/>
      </c>
      <c r="O297" s="29"/>
    </row>
    <row r="298" spans="1:15" ht="15">
      <c r="A298" s="29"/>
      <c r="B298" s="63" t="s">
        <v>175</v>
      </c>
      <c r="C298" s="64" t="str">
        <f>IF(C288&gt;"",C288,"")</f>
        <v>KELBUGANOV Timur</v>
      </c>
      <c r="D298" s="64" t="str">
        <f>IF(G289&gt;"",G289,"")</f>
        <v>SANCHEZ Diego</v>
      </c>
      <c r="E298" s="75"/>
      <c r="F298" s="76">
        <v>9</v>
      </c>
      <c r="G298" s="77">
        <v>-3</v>
      </c>
      <c r="H298" s="74">
        <v>9</v>
      </c>
      <c r="I298" s="65">
        <v>5</v>
      </c>
      <c r="J298" s="65"/>
      <c r="K298" s="67">
        <f>IF(ISBLANK(F298),"",COUNTIF(F298:J298,"&gt;=0"))</f>
        <v>3</v>
      </c>
      <c r="L298" s="68">
        <f>IF(ISBLANK(F298),"",(IF(LEFT(F298,1)="-",1,0)+IF(LEFT(G298,1)="-",1,0)+IF(LEFT(H298,1)="-",1,0)+IF(LEFT(I298,1)="-",1,0)+IF(LEFT(J298,1)="-",1,0)))</f>
        <v>1</v>
      </c>
      <c r="M298" s="69">
        <f t="shared" si="11"/>
        <v>1</v>
      </c>
      <c r="N298" s="70">
        <f t="shared" si="11"/>
      </c>
      <c r="O298" s="29"/>
    </row>
    <row r="299" spans="1:15" ht="15.75" thickBot="1">
      <c r="A299" s="29"/>
      <c r="B299" s="63" t="s">
        <v>176</v>
      </c>
      <c r="C299" s="64" t="str">
        <f>IF(C289&gt;"",C289,"")</f>
        <v>YOSHUA Jordan Shing</v>
      </c>
      <c r="D299" s="64" t="str">
        <f>IF(G288&gt;"",G288,"")</f>
        <v>CASARES Rafael</v>
      </c>
      <c r="E299" s="75"/>
      <c r="F299" s="73"/>
      <c r="G299" s="65"/>
      <c r="H299" s="65"/>
      <c r="I299" s="65"/>
      <c r="J299" s="65"/>
      <c r="K299" s="67">
        <f>IF(ISBLANK(F299),"",COUNTIF(F299:J299,"&gt;=0"))</f>
      </c>
      <c r="L299" s="68">
        <f>IF(ISBLANK(F299),"",(IF(LEFT(F299,1)="-",1,0)+IF(LEFT(G299,1)="-",1,0)+IF(LEFT(H299,1)="-",1,0)+IF(LEFT(I299,1)="-",1,0)+IF(LEFT(J299,1)="-",1,0)))</f>
      </c>
      <c r="M299" s="69">
        <f t="shared" si="11"/>
      </c>
      <c r="N299" s="70">
        <f t="shared" si="11"/>
      </c>
      <c r="O299" s="29"/>
    </row>
    <row r="300" spans="1:15" ht="15.75" thickBot="1">
      <c r="A300" s="90"/>
      <c r="B300" s="25"/>
      <c r="C300" s="25"/>
      <c r="D300" s="25"/>
      <c r="E300" s="25"/>
      <c r="F300" s="25"/>
      <c r="G300" s="25"/>
      <c r="H300" s="25"/>
      <c r="I300" s="78" t="s">
        <v>177</v>
      </c>
      <c r="J300" s="79"/>
      <c r="K300" s="80">
        <f>IF(ISBLANK(C288),"",SUM(K295:K299))</f>
        <v>9</v>
      </c>
      <c r="L300" s="81">
        <f>IF(ISBLANK(G288),"",SUM(L295:L299))</f>
        <v>6</v>
      </c>
      <c r="M300" s="82">
        <f>IF(ISBLANK(F295),"",SUM(M295:M299))</f>
        <v>3</v>
      </c>
      <c r="N300" s="83">
        <f>IF(ISBLANK(F295),"",SUM(N295:N299))</f>
        <v>1</v>
      </c>
      <c r="O300" s="29"/>
    </row>
    <row r="301" spans="1:15" ht="15">
      <c r="A301" s="90"/>
      <c r="B301" s="25" t="s">
        <v>178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33"/>
    </row>
    <row r="302" spans="1:15" ht="15">
      <c r="A302" s="90"/>
      <c r="B302" s="84"/>
      <c r="C302" s="25" t="s">
        <v>179</v>
      </c>
      <c r="D302" s="25" t="s">
        <v>180</v>
      </c>
      <c r="E302" s="23"/>
      <c r="F302" s="25"/>
      <c r="G302" s="25" t="s">
        <v>181</v>
      </c>
      <c r="H302" s="23"/>
      <c r="I302" s="25"/>
      <c r="J302" s="23" t="s">
        <v>182</v>
      </c>
      <c r="K302" s="23"/>
      <c r="L302" s="25"/>
      <c r="M302" s="25"/>
      <c r="N302" s="25"/>
      <c r="O302" s="33"/>
    </row>
    <row r="303" spans="1:15" ht="15.75" thickBot="1">
      <c r="A303" s="90"/>
      <c r="B303" s="85"/>
      <c r="C303" s="86" t="str">
        <f>C287</f>
        <v>Van/Kaz</v>
      </c>
      <c r="D303" s="25" t="str">
        <f>G287</f>
        <v>Esp 4</v>
      </c>
      <c r="E303" s="25"/>
      <c r="F303" s="25"/>
      <c r="G303" s="25"/>
      <c r="H303" s="25"/>
      <c r="I303" s="25"/>
      <c r="J303" s="179" t="str">
        <f>IF(M300=3,C287,IF(N300=3,G287,IF(M300=5,IF(N300=5,"tasan",""),"")))</f>
        <v>Van/Kaz</v>
      </c>
      <c r="K303" s="180"/>
      <c r="L303" s="180"/>
      <c r="M303" s="180"/>
      <c r="N303" s="181"/>
      <c r="O303" s="29"/>
    </row>
    <row r="304" spans="1:15" ht="15">
      <c r="A304" s="92"/>
      <c r="B304" s="87"/>
      <c r="C304" s="87"/>
      <c r="D304" s="87"/>
      <c r="E304" s="87"/>
      <c r="F304" s="87"/>
      <c r="G304" s="87"/>
      <c r="H304" s="87"/>
      <c r="I304" s="87"/>
      <c r="J304" s="88"/>
      <c r="K304" s="88"/>
      <c r="L304" s="88"/>
      <c r="M304" s="88"/>
      <c r="N304" s="88"/>
      <c r="O304" s="89"/>
    </row>
    <row r="306" spans="1:15" ht="15">
      <c r="A306" s="90"/>
      <c r="B306" s="23"/>
      <c r="C306" s="24" t="s">
        <v>146</v>
      </c>
      <c r="D306" s="25"/>
      <c r="E306" s="25"/>
      <c r="F306" s="23"/>
      <c r="G306" s="26" t="s">
        <v>147</v>
      </c>
      <c r="H306" s="27"/>
      <c r="I306" s="28"/>
      <c r="J306" s="163">
        <v>42341</v>
      </c>
      <c r="K306" s="164"/>
      <c r="L306" s="164"/>
      <c r="M306" s="164"/>
      <c r="N306" s="165"/>
      <c r="O306" s="29"/>
    </row>
    <row r="307" spans="1:15" ht="15">
      <c r="A307" s="90"/>
      <c r="B307" s="30"/>
      <c r="C307" s="30" t="s">
        <v>148</v>
      </c>
      <c r="D307" s="25"/>
      <c r="E307" s="25"/>
      <c r="F307" s="23"/>
      <c r="G307" s="26" t="s">
        <v>149</v>
      </c>
      <c r="H307" s="27"/>
      <c r="I307" s="28"/>
      <c r="J307" s="166" t="s">
        <v>150</v>
      </c>
      <c r="K307" s="164"/>
      <c r="L307" s="164"/>
      <c r="M307" s="164"/>
      <c r="N307" s="165"/>
      <c r="O307" s="29"/>
    </row>
    <row r="308" spans="1:15" ht="15">
      <c r="A308" s="90"/>
      <c r="B308" s="23"/>
      <c r="C308" s="31"/>
      <c r="D308" s="25"/>
      <c r="E308" s="25"/>
      <c r="F308" s="25"/>
      <c r="G308" s="32"/>
      <c r="H308" s="25"/>
      <c r="I308" s="25"/>
      <c r="J308" s="25"/>
      <c r="K308" s="25"/>
      <c r="L308" s="25"/>
      <c r="M308" s="25"/>
      <c r="N308" s="25"/>
      <c r="O308" s="33"/>
    </row>
    <row r="309" spans="1:15" ht="15">
      <c r="A309" s="29"/>
      <c r="B309" s="34" t="s">
        <v>151</v>
      </c>
      <c r="C309" s="167" t="s">
        <v>102</v>
      </c>
      <c r="D309" s="168"/>
      <c r="E309" s="36"/>
      <c r="F309" s="34" t="s">
        <v>151</v>
      </c>
      <c r="G309" s="37" t="s">
        <v>99</v>
      </c>
      <c r="H309" s="38"/>
      <c r="I309" s="38"/>
      <c r="J309" s="38"/>
      <c r="K309" s="38"/>
      <c r="L309" s="38"/>
      <c r="M309" s="38"/>
      <c r="N309" s="39"/>
      <c r="O309" s="29"/>
    </row>
    <row r="310" spans="1:15" ht="15">
      <c r="A310" s="29"/>
      <c r="B310" s="40" t="s">
        <v>153</v>
      </c>
      <c r="C310" s="169" t="s">
        <v>251</v>
      </c>
      <c r="D310" s="170"/>
      <c r="E310" s="42"/>
      <c r="F310" s="43" t="s">
        <v>155</v>
      </c>
      <c r="G310" s="182" t="s">
        <v>301</v>
      </c>
      <c r="H310" s="183"/>
      <c r="I310" s="183"/>
      <c r="J310" s="183"/>
      <c r="K310" s="183"/>
      <c r="L310" s="183"/>
      <c r="M310" s="183"/>
      <c r="N310" s="184"/>
      <c r="O310" s="29"/>
    </row>
    <row r="311" spans="1:15" ht="15">
      <c r="A311" s="29"/>
      <c r="B311" s="47" t="s">
        <v>157</v>
      </c>
      <c r="C311" s="169" t="s">
        <v>249</v>
      </c>
      <c r="D311" s="170"/>
      <c r="E311" s="42"/>
      <c r="F311" s="48" t="s">
        <v>159</v>
      </c>
      <c r="G311" s="169" t="s">
        <v>302</v>
      </c>
      <c r="H311" s="185"/>
      <c r="I311" s="185"/>
      <c r="J311" s="185"/>
      <c r="K311" s="185"/>
      <c r="L311" s="185"/>
      <c r="M311" s="185"/>
      <c r="N311" s="186"/>
      <c r="O311" s="29"/>
    </row>
    <row r="312" spans="1:15" ht="15">
      <c r="A312" s="90"/>
      <c r="B312" s="51" t="s">
        <v>161</v>
      </c>
      <c r="C312" s="52"/>
      <c r="D312" s="53"/>
      <c r="E312" s="54"/>
      <c r="F312" s="51" t="s">
        <v>161</v>
      </c>
      <c r="G312" s="52"/>
      <c r="H312" s="55"/>
      <c r="I312" s="55"/>
      <c r="J312" s="55"/>
      <c r="K312" s="55"/>
      <c r="L312" s="55"/>
      <c r="M312" s="55"/>
      <c r="N312" s="55"/>
      <c r="O312" s="33"/>
    </row>
    <row r="313" spans="1:15" ht="15">
      <c r="A313" s="29"/>
      <c r="B313" s="56"/>
      <c r="C313" s="169" t="s">
        <v>251</v>
      </c>
      <c r="D313" s="170"/>
      <c r="E313" s="42"/>
      <c r="F313" s="57"/>
      <c r="G313" s="182" t="s">
        <v>301</v>
      </c>
      <c r="H313" s="183"/>
      <c r="I313" s="183"/>
      <c r="J313" s="183"/>
      <c r="K313" s="183"/>
      <c r="L313" s="183"/>
      <c r="M313" s="183"/>
      <c r="N313" s="184"/>
      <c r="O313" s="29"/>
    </row>
    <row r="314" spans="1:15" ht="15">
      <c r="A314" s="29"/>
      <c r="B314" s="58"/>
      <c r="C314" s="169" t="s">
        <v>249</v>
      </c>
      <c r="D314" s="170"/>
      <c r="E314" s="42"/>
      <c r="F314" s="59"/>
      <c r="G314" s="169" t="s">
        <v>302</v>
      </c>
      <c r="H314" s="185"/>
      <c r="I314" s="185"/>
      <c r="J314" s="185"/>
      <c r="K314" s="185"/>
      <c r="L314" s="185"/>
      <c r="M314" s="185"/>
      <c r="N314" s="186"/>
      <c r="O314" s="29"/>
    </row>
    <row r="315" spans="1:15" ht="15">
      <c r="A315" s="90"/>
      <c r="B315" s="25"/>
      <c r="C315" s="25"/>
      <c r="D315" s="25"/>
      <c r="E315" s="25"/>
      <c r="F315" s="32" t="s">
        <v>162</v>
      </c>
      <c r="G315" s="32"/>
      <c r="H315" s="32"/>
      <c r="I315" s="32"/>
      <c r="J315" s="25"/>
      <c r="K315" s="25"/>
      <c r="L315" s="25"/>
      <c r="M315" s="60"/>
      <c r="N315" s="23"/>
      <c r="O315" s="33"/>
    </row>
    <row r="316" spans="1:15" ht="15">
      <c r="A316" s="90"/>
      <c r="B316" s="30" t="s">
        <v>163</v>
      </c>
      <c r="C316" s="25"/>
      <c r="D316" s="25"/>
      <c r="E316" s="25"/>
      <c r="F316" s="61" t="s">
        <v>164</v>
      </c>
      <c r="G316" s="61" t="s">
        <v>165</v>
      </c>
      <c r="H316" s="61" t="s">
        <v>166</v>
      </c>
      <c r="I316" s="61" t="s">
        <v>167</v>
      </c>
      <c r="J316" s="61" t="s">
        <v>168</v>
      </c>
      <c r="K316" s="177" t="s">
        <v>169</v>
      </c>
      <c r="L316" s="178"/>
      <c r="M316" s="61" t="s">
        <v>170</v>
      </c>
      <c r="N316" s="62" t="s">
        <v>171</v>
      </c>
      <c r="O316" s="29"/>
    </row>
    <row r="317" spans="1:15" ht="15">
      <c r="A317" s="29"/>
      <c r="B317" s="63" t="s">
        <v>172</v>
      </c>
      <c r="C317" s="64" t="str">
        <f>IF(C310&gt;"",C310,"")</f>
        <v>YIGENLER Talha</v>
      </c>
      <c r="D317" s="64" t="str">
        <f>IF(G310&gt;"",G310,"")</f>
        <v>STENER Jonas</v>
      </c>
      <c r="E317" s="64">
        <f>IF(E310&gt;"",E310&amp;" - "&amp;I310,"")</f>
      </c>
      <c r="F317" s="65">
        <v>9</v>
      </c>
      <c r="G317" s="65">
        <v>-10</v>
      </c>
      <c r="H317" s="66">
        <v>-6</v>
      </c>
      <c r="I317" s="65">
        <v>9</v>
      </c>
      <c r="J317" s="65">
        <v>-5</v>
      </c>
      <c r="K317" s="67">
        <f>IF(ISBLANK(F317),"",COUNTIF(F317:J317,"&gt;=0"))</f>
        <v>2</v>
      </c>
      <c r="L317" s="68">
        <f>IF(ISBLANK(F317),"",(IF(LEFT(F317,1)="-",1,0)+IF(LEFT(G317,1)="-",1,0)+IF(LEFT(H317,1)="-",1,0)+IF(LEFT(I317,1)="-",1,0)+IF(LEFT(J317,1)="-",1,0)))</f>
        <v>3</v>
      </c>
      <c r="M317" s="69">
        <f aca="true" t="shared" si="12" ref="M317:N321">IF(K317=3,1,"")</f>
      </c>
      <c r="N317" s="70">
        <f t="shared" si="12"/>
        <v>1</v>
      </c>
      <c r="O317" s="29"/>
    </row>
    <row r="318" spans="1:15" ht="15">
      <c r="A318" s="29"/>
      <c r="B318" s="63" t="s">
        <v>173</v>
      </c>
      <c r="C318" s="64" t="str">
        <f>IF(C311&gt;"",C311,"")</f>
        <v>ULUCAK Batuhan</v>
      </c>
      <c r="D318" s="64" t="str">
        <f>IF(G311&gt;"",G311,"")</f>
        <v>ERICSON Gustaf</v>
      </c>
      <c r="E318" s="64">
        <f>IF(E311&gt;"",E311&amp;" - "&amp;I311,"")</f>
      </c>
      <c r="F318" s="65">
        <v>-6</v>
      </c>
      <c r="G318" s="65">
        <v>7</v>
      </c>
      <c r="H318" s="65">
        <v>-7</v>
      </c>
      <c r="I318" s="65">
        <v>4</v>
      </c>
      <c r="J318" s="65">
        <v>-9</v>
      </c>
      <c r="K318" s="67">
        <f>IF(ISBLANK(F318),"",COUNTIF(F318:J318,"&gt;=0"))</f>
        <v>2</v>
      </c>
      <c r="L318" s="68">
        <f>IF(ISBLANK(F318),"",(IF(LEFT(F318,1)="-",1,0)+IF(LEFT(G318,1)="-",1,0)+IF(LEFT(H318,1)="-",1,0)+IF(LEFT(I318,1)="-",1,0)+IF(LEFT(J318,1)="-",1,0)))</f>
        <v>3</v>
      </c>
      <c r="M318" s="69">
        <f t="shared" si="12"/>
      </c>
      <c r="N318" s="70">
        <f t="shared" si="12"/>
        <v>1</v>
      </c>
      <c r="O318" s="29"/>
    </row>
    <row r="319" spans="1:15" ht="15">
      <c r="A319" s="29"/>
      <c r="B319" s="71" t="s">
        <v>174</v>
      </c>
      <c r="C319" s="64" t="str">
        <f>IF(C313&gt;"",C313&amp;" / "&amp;C314,"")</f>
        <v>YIGENLER Talha / ULUCAK Batuhan</v>
      </c>
      <c r="D319" s="64" t="str">
        <f>IF(G313&gt;"",G313&amp;" / "&amp;G314,"")</f>
        <v>STENER Jonas / ERICSON Gustaf</v>
      </c>
      <c r="E319" s="72"/>
      <c r="F319" s="73">
        <v>10</v>
      </c>
      <c r="G319" s="65">
        <v>9</v>
      </c>
      <c r="H319" s="65">
        <v>-9</v>
      </c>
      <c r="I319" s="74">
        <v>9</v>
      </c>
      <c r="J319" s="74"/>
      <c r="K319" s="67">
        <f>IF(ISBLANK(F319),"",COUNTIF(F319:J319,"&gt;=0"))</f>
        <v>3</v>
      </c>
      <c r="L319" s="68">
        <f>IF(ISBLANK(F319),"",(IF(LEFT(F319,1)="-",1,0)+IF(LEFT(G319,1)="-",1,0)+IF(LEFT(H319,1)="-",1,0)+IF(LEFT(I319,1)="-",1,0)+IF(LEFT(J319,1)="-",1,0)))</f>
        <v>1</v>
      </c>
      <c r="M319" s="69">
        <f t="shared" si="12"/>
        <v>1</v>
      </c>
      <c r="N319" s="70">
        <f t="shared" si="12"/>
      </c>
      <c r="O319" s="29"/>
    </row>
    <row r="320" spans="1:15" ht="15">
      <c r="A320" s="29"/>
      <c r="B320" s="63" t="s">
        <v>175</v>
      </c>
      <c r="C320" s="64" t="str">
        <f>IF(C310&gt;"",C310,"")</f>
        <v>YIGENLER Talha</v>
      </c>
      <c r="D320" s="64" t="str">
        <f>IF(G311&gt;"",G311,"")</f>
        <v>ERICSON Gustaf</v>
      </c>
      <c r="E320" s="75"/>
      <c r="F320" s="76">
        <v>-5</v>
      </c>
      <c r="G320" s="77">
        <v>10</v>
      </c>
      <c r="H320" s="74">
        <v>3</v>
      </c>
      <c r="I320" s="65">
        <v>-5</v>
      </c>
      <c r="J320" s="65">
        <v>3</v>
      </c>
      <c r="K320" s="67">
        <f>IF(ISBLANK(F320),"",COUNTIF(F320:J320,"&gt;=0"))</f>
        <v>3</v>
      </c>
      <c r="L320" s="68">
        <f>IF(ISBLANK(F320),"",(IF(LEFT(F320,1)="-",1,0)+IF(LEFT(G320,1)="-",1,0)+IF(LEFT(H320,1)="-",1,0)+IF(LEFT(I320,1)="-",1,0)+IF(LEFT(J320,1)="-",1,0)))</f>
        <v>2</v>
      </c>
      <c r="M320" s="69">
        <f t="shared" si="12"/>
        <v>1</v>
      </c>
      <c r="N320" s="70">
        <f t="shared" si="12"/>
      </c>
      <c r="O320" s="29"/>
    </row>
    <row r="321" spans="1:15" ht="15.75" thickBot="1">
      <c r="A321" s="29"/>
      <c r="B321" s="63" t="s">
        <v>176</v>
      </c>
      <c r="C321" s="64" t="str">
        <f>IF(C311&gt;"",C311,"")</f>
        <v>ULUCAK Batuhan</v>
      </c>
      <c r="D321" s="64" t="str">
        <f>IF(G310&gt;"",G310,"")</f>
        <v>STENER Jonas</v>
      </c>
      <c r="E321" s="75"/>
      <c r="F321" s="73">
        <v>9</v>
      </c>
      <c r="G321" s="65">
        <v>-12</v>
      </c>
      <c r="H321" s="65">
        <v>-10</v>
      </c>
      <c r="I321" s="65">
        <v>-7</v>
      </c>
      <c r="J321" s="65"/>
      <c r="K321" s="67">
        <f>IF(ISBLANK(F321),"",COUNTIF(F321:J321,"&gt;=0"))</f>
        <v>1</v>
      </c>
      <c r="L321" s="68">
        <f>IF(ISBLANK(F321),"",(IF(LEFT(F321,1)="-",1,0)+IF(LEFT(G321,1)="-",1,0)+IF(LEFT(H321,1)="-",1,0)+IF(LEFT(I321,1)="-",1,0)+IF(LEFT(J321,1)="-",1,0)))</f>
        <v>3</v>
      </c>
      <c r="M321" s="69">
        <f t="shared" si="12"/>
      </c>
      <c r="N321" s="70">
        <f t="shared" si="12"/>
        <v>1</v>
      </c>
      <c r="O321" s="29"/>
    </row>
    <row r="322" spans="1:15" ht="15.75" thickBot="1">
      <c r="A322" s="90"/>
      <c r="B322" s="25"/>
      <c r="C322" s="25"/>
      <c r="D322" s="25"/>
      <c r="E322" s="25"/>
      <c r="F322" s="25"/>
      <c r="G322" s="25"/>
      <c r="H322" s="25"/>
      <c r="I322" s="78" t="s">
        <v>177</v>
      </c>
      <c r="J322" s="79"/>
      <c r="K322" s="80">
        <f>IF(ISBLANK(C310),"",SUM(K317:K321))</f>
        <v>11</v>
      </c>
      <c r="L322" s="81">
        <f>IF(ISBLANK(G310),"",SUM(L317:L321))</f>
        <v>12</v>
      </c>
      <c r="M322" s="82">
        <f>IF(ISBLANK(F317),"",SUM(M317:M321))</f>
        <v>2</v>
      </c>
      <c r="N322" s="83">
        <f>IF(ISBLANK(F317),"",SUM(N317:N321))</f>
        <v>3</v>
      </c>
      <c r="O322" s="29"/>
    </row>
    <row r="323" spans="1:15" ht="15">
      <c r="A323" s="90"/>
      <c r="B323" s="25" t="s">
        <v>178</v>
      </c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33"/>
    </row>
    <row r="324" spans="1:15" ht="15">
      <c r="A324" s="90"/>
      <c r="B324" s="84"/>
      <c r="C324" s="25" t="s">
        <v>179</v>
      </c>
      <c r="D324" s="25" t="s">
        <v>180</v>
      </c>
      <c r="E324" s="23"/>
      <c r="F324" s="25"/>
      <c r="G324" s="25" t="s">
        <v>181</v>
      </c>
      <c r="H324" s="23"/>
      <c r="I324" s="25"/>
      <c r="J324" s="23" t="s">
        <v>182</v>
      </c>
      <c r="K324" s="23"/>
      <c r="L324" s="25"/>
      <c r="M324" s="25"/>
      <c r="N324" s="25"/>
      <c r="O324" s="33"/>
    </row>
    <row r="325" spans="1:15" ht="15.75" thickBot="1">
      <c r="A325" s="90"/>
      <c r="B325" s="85"/>
      <c r="C325" s="86" t="str">
        <f>C309</f>
        <v>TUR2</v>
      </c>
      <c r="D325" s="25" t="str">
        <f>G309</f>
        <v>SWE</v>
      </c>
      <c r="E325" s="25"/>
      <c r="F325" s="25"/>
      <c r="G325" s="25"/>
      <c r="H325" s="25"/>
      <c r="I325" s="25"/>
      <c r="J325" s="179" t="str">
        <f>IF(M322=3,C309,IF(N322=3,G309,IF(M322=5,IF(N322=5,"tasan",""),"")))</f>
        <v>SWE</v>
      </c>
      <c r="K325" s="180"/>
      <c r="L325" s="180"/>
      <c r="M325" s="180"/>
      <c r="N325" s="181"/>
      <c r="O325" s="29"/>
    </row>
    <row r="326" spans="1:15" ht="15">
      <c r="A326" s="92"/>
      <c r="B326" s="87"/>
      <c r="C326" s="87"/>
      <c r="D326" s="87"/>
      <c r="E326" s="87"/>
      <c r="F326" s="87"/>
      <c r="G326" s="87"/>
      <c r="H326" s="87"/>
      <c r="I326" s="87"/>
      <c r="J326" s="88"/>
      <c r="K326" s="88"/>
      <c r="L326" s="88"/>
      <c r="M326" s="88"/>
      <c r="N326" s="88"/>
      <c r="O326" s="89"/>
    </row>
    <row r="328" spans="1:15" ht="15">
      <c r="A328" s="90"/>
      <c r="B328" s="23"/>
      <c r="C328" s="24" t="s">
        <v>146</v>
      </c>
      <c r="D328" s="25"/>
      <c r="E328" s="25"/>
      <c r="F328" s="23"/>
      <c r="G328" s="26" t="s">
        <v>147</v>
      </c>
      <c r="H328" s="27"/>
      <c r="I328" s="28"/>
      <c r="J328" s="163">
        <v>42341</v>
      </c>
      <c r="K328" s="164"/>
      <c r="L328" s="164"/>
      <c r="M328" s="164"/>
      <c r="N328" s="165"/>
      <c r="O328" s="29"/>
    </row>
    <row r="329" spans="1:15" ht="15">
      <c r="A329" s="90"/>
      <c r="B329" s="30"/>
      <c r="C329" s="30" t="s">
        <v>148</v>
      </c>
      <c r="D329" s="25"/>
      <c r="E329" s="25"/>
      <c r="F329" s="23"/>
      <c r="G329" s="26" t="s">
        <v>149</v>
      </c>
      <c r="H329" s="27"/>
      <c r="I329" s="28"/>
      <c r="J329" s="166" t="s">
        <v>150</v>
      </c>
      <c r="K329" s="164"/>
      <c r="L329" s="164"/>
      <c r="M329" s="164"/>
      <c r="N329" s="165"/>
      <c r="O329" s="29"/>
    </row>
    <row r="330" spans="1:15" ht="15">
      <c r="A330" s="90"/>
      <c r="B330" s="23"/>
      <c r="C330" s="31"/>
      <c r="D330" s="25"/>
      <c r="E330" s="25"/>
      <c r="F330" s="25"/>
      <c r="G330" s="32"/>
      <c r="H330" s="25"/>
      <c r="I330" s="25"/>
      <c r="J330" s="25"/>
      <c r="K330" s="25"/>
      <c r="L330" s="25"/>
      <c r="M330" s="25"/>
      <c r="N330" s="25"/>
      <c r="O330" s="33"/>
    </row>
    <row r="331" spans="1:15" ht="15">
      <c r="A331" s="29"/>
      <c r="B331" s="34" t="s">
        <v>151</v>
      </c>
      <c r="C331" s="167" t="s">
        <v>303</v>
      </c>
      <c r="D331" s="168"/>
      <c r="E331" s="36"/>
      <c r="F331" s="34" t="s">
        <v>151</v>
      </c>
      <c r="G331" s="37" t="s">
        <v>106</v>
      </c>
      <c r="H331" s="38"/>
      <c r="I331" s="38"/>
      <c r="J331" s="38"/>
      <c r="K331" s="38"/>
      <c r="L331" s="38"/>
      <c r="M331" s="38"/>
      <c r="N331" s="39"/>
      <c r="O331" s="29"/>
    </row>
    <row r="332" spans="1:15" ht="15">
      <c r="A332" s="29"/>
      <c r="B332" s="40" t="s">
        <v>153</v>
      </c>
      <c r="C332" s="169" t="s">
        <v>304</v>
      </c>
      <c r="D332" s="170"/>
      <c r="E332" s="42"/>
      <c r="F332" s="43" t="s">
        <v>155</v>
      </c>
      <c r="G332" s="182" t="s">
        <v>305</v>
      </c>
      <c r="H332" s="183"/>
      <c r="I332" s="183"/>
      <c r="J332" s="183"/>
      <c r="K332" s="183"/>
      <c r="L332" s="183"/>
      <c r="M332" s="183"/>
      <c r="N332" s="184"/>
      <c r="O332" s="29"/>
    </row>
    <row r="333" spans="1:15" ht="15">
      <c r="A333" s="29"/>
      <c r="B333" s="47" t="s">
        <v>157</v>
      </c>
      <c r="C333" s="169" t="s">
        <v>306</v>
      </c>
      <c r="D333" s="170"/>
      <c r="E333" s="42"/>
      <c r="F333" s="48" t="s">
        <v>159</v>
      </c>
      <c r="G333" s="169" t="s">
        <v>307</v>
      </c>
      <c r="H333" s="185"/>
      <c r="I333" s="185"/>
      <c r="J333" s="185"/>
      <c r="K333" s="185"/>
      <c r="L333" s="185"/>
      <c r="M333" s="185"/>
      <c r="N333" s="186"/>
      <c r="O333" s="29"/>
    </row>
    <row r="334" spans="1:15" ht="15">
      <c r="A334" s="90"/>
      <c r="B334" s="51" t="s">
        <v>161</v>
      </c>
      <c r="C334" s="52"/>
      <c r="D334" s="53"/>
      <c r="E334" s="54"/>
      <c r="F334" s="51" t="s">
        <v>161</v>
      </c>
      <c r="G334" s="52"/>
      <c r="H334" s="55"/>
      <c r="I334" s="55"/>
      <c r="J334" s="55"/>
      <c r="K334" s="55"/>
      <c r="L334" s="55"/>
      <c r="M334" s="55"/>
      <c r="N334" s="55"/>
      <c r="O334" s="33"/>
    </row>
    <row r="335" spans="1:15" ht="15">
      <c r="A335" s="29"/>
      <c r="B335" s="56"/>
      <c r="C335" s="169" t="s">
        <v>304</v>
      </c>
      <c r="D335" s="170"/>
      <c r="E335" s="42"/>
      <c r="F335" s="57"/>
      <c r="G335" s="182" t="s">
        <v>305</v>
      </c>
      <c r="H335" s="183"/>
      <c r="I335" s="183"/>
      <c r="J335" s="183"/>
      <c r="K335" s="183"/>
      <c r="L335" s="183"/>
      <c r="M335" s="183"/>
      <c r="N335" s="184"/>
      <c r="O335" s="29"/>
    </row>
    <row r="336" spans="1:15" ht="15">
      <c r="A336" s="29"/>
      <c r="B336" s="58"/>
      <c r="C336" s="169" t="s">
        <v>306</v>
      </c>
      <c r="D336" s="170"/>
      <c r="E336" s="42"/>
      <c r="F336" s="59"/>
      <c r="G336" s="169" t="s">
        <v>307</v>
      </c>
      <c r="H336" s="185"/>
      <c r="I336" s="185"/>
      <c r="J336" s="185"/>
      <c r="K336" s="185"/>
      <c r="L336" s="185"/>
      <c r="M336" s="185"/>
      <c r="N336" s="186"/>
      <c r="O336" s="29"/>
    </row>
    <row r="337" spans="1:15" ht="15">
      <c r="A337" s="90"/>
      <c r="B337" s="25"/>
      <c r="C337" s="25"/>
      <c r="D337" s="25"/>
      <c r="E337" s="25"/>
      <c r="F337" s="32" t="s">
        <v>162</v>
      </c>
      <c r="G337" s="32"/>
      <c r="H337" s="32"/>
      <c r="I337" s="32"/>
      <c r="J337" s="25"/>
      <c r="K337" s="25"/>
      <c r="L337" s="25"/>
      <c r="M337" s="60"/>
      <c r="N337" s="23"/>
      <c r="O337" s="33"/>
    </row>
    <row r="338" spans="1:15" ht="15">
      <c r="A338" s="90"/>
      <c r="B338" s="30" t="s">
        <v>163</v>
      </c>
      <c r="C338" s="25"/>
      <c r="D338" s="25"/>
      <c r="E338" s="25"/>
      <c r="F338" s="61" t="s">
        <v>164</v>
      </c>
      <c r="G338" s="61" t="s">
        <v>165</v>
      </c>
      <c r="H338" s="61" t="s">
        <v>166</v>
      </c>
      <c r="I338" s="61" t="s">
        <v>167</v>
      </c>
      <c r="J338" s="61" t="s">
        <v>168</v>
      </c>
      <c r="K338" s="177" t="s">
        <v>169</v>
      </c>
      <c r="L338" s="178"/>
      <c r="M338" s="61" t="s">
        <v>170</v>
      </c>
      <c r="N338" s="62" t="s">
        <v>171</v>
      </c>
      <c r="O338" s="29"/>
    </row>
    <row r="339" spans="1:15" ht="15">
      <c r="A339" s="29"/>
      <c r="B339" s="63" t="s">
        <v>172</v>
      </c>
      <c r="C339" s="64" t="str">
        <f>IF(C332&gt;"",C332,"")</f>
        <v>GADIEV Vildan</v>
      </c>
      <c r="D339" s="64" t="str">
        <f>IF(G332&gt;"",G332,"")</f>
        <v>BATOCCHI Hugo</v>
      </c>
      <c r="E339" s="64">
        <f>IF(E332&gt;"",E332&amp;" - "&amp;I332,"")</f>
      </c>
      <c r="F339" s="65">
        <v>7</v>
      </c>
      <c r="G339" s="65">
        <v>10</v>
      </c>
      <c r="H339" s="66">
        <v>3</v>
      </c>
      <c r="I339" s="65"/>
      <c r="J339" s="65"/>
      <c r="K339" s="67">
        <f>IF(ISBLANK(F339),"",COUNTIF(F339:J339,"&gt;=0"))</f>
        <v>3</v>
      </c>
      <c r="L339" s="68">
        <f>IF(ISBLANK(F339),"",(IF(LEFT(F339,1)="-",1,0)+IF(LEFT(G339,1)="-",1,0)+IF(LEFT(H339,1)="-",1,0)+IF(LEFT(I339,1)="-",1,0)+IF(LEFT(J339,1)="-",1,0)))</f>
        <v>0</v>
      </c>
      <c r="M339" s="69">
        <f aca="true" t="shared" si="13" ref="M339:N343">IF(K339=3,1,"")</f>
        <v>1</v>
      </c>
      <c r="N339" s="70">
        <f t="shared" si="13"/>
      </c>
      <c r="O339" s="29"/>
    </row>
    <row r="340" spans="1:15" ht="15">
      <c r="A340" s="29"/>
      <c r="B340" s="63" t="s">
        <v>173</v>
      </c>
      <c r="C340" s="64" t="str">
        <f>IF(C333&gt;"",C333,"")</f>
        <v>KHRIPURENKO Alexander</v>
      </c>
      <c r="D340" s="64" t="str">
        <f>IF(G333&gt;"",G333,"")</f>
        <v>CAPELLO Benji</v>
      </c>
      <c r="E340" s="64">
        <f>IF(E333&gt;"",E333&amp;" - "&amp;I333,"")</f>
      </c>
      <c r="F340" s="65">
        <v>8</v>
      </c>
      <c r="G340" s="65">
        <v>8</v>
      </c>
      <c r="H340" s="65">
        <v>-3</v>
      </c>
      <c r="I340" s="65">
        <v>5</v>
      </c>
      <c r="J340" s="65"/>
      <c r="K340" s="67">
        <f>IF(ISBLANK(F340),"",COUNTIF(F340:J340,"&gt;=0"))</f>
        <v>3</v>
      </c>
      <c r="L340" s="68">
        <f>IF(ISBLANK(F340),"",(IF(LEFT(F340,1)="-",1,0)+IF(LEFT(G340,1)="-",1,0)+IF(LEFT(H340,1)="-",1,0)+IF(LEFT(I340,1)="-",1,0)+IF(LEFT(J340,1)="-",1,0)))</f>
        <v>1</v>
      </c>
      <c r="M340" s="69">
        <f t="shared" si="13"/>
        <v>1</v>
      </c>
      <c r="N340" s="70">
        <f t="shared" si="13"/>
      </c>
      <c r="O340" s="29"/>
    </row>
    <row r="341" spans="1:15" ht="15">
      <c r="A341" s="29"/>
      <c r="B341" s="71" t="s">
        <v>174</v>
      </c>
      <c r="C341" s="64" t="str">
        <f>IF(C335&gt;"",C335&amp;" / "&amp;C336,"")</f>
        <v>GADIEV Vildan / KHRIPURENKO Alexander</v>
      </c>
      <c r="D341" s="64" t="str">
        <f>IF(G335&gt;"",G335&amp;" / "&amp;G336,"")</f>
        <v>BATOCCHI Hugo / CAPELLO Benji</v>
      </c>
      <c r="E341" s="72"/>
      <c r="F341" s="73">
        <v>-5</v>
      </c>
      <c r="G341" s="65">
        <v>5</v>
      </c>
      <c r="H341" s="65">
        <v>-7</v>
      </c>
      <c r="I341" s="74">
        <v>-5</v>
      </c>
      <c r="J341" s="74"/>
      <c r="K341" s="67">
        <f>IF(ISBLANK(F341),"",COUNTIF(F341:J341,"&gt;=0"))</f>
        <v>1</v>
      </c>
      <c r="L341" s="68">
        <f>IF(ISBLANK(F341),"",(IF(LEFT(F341,1)="-",1,0)+IF(LEFT(G341,1)="-",1,0)+IF(LEFT(H341,1)="-",1,0)+IF(LEFT(I341,1)="-",1,0)+IF(LEFT(J341,1)="-",1,0)))</f>
        <v>3</v>
      </c>
      <c r="M341" s="69">
        <f t="shared" si="13"/>
      </c>
      <c r="N341" s="70">
        <f t="shared" si="13"/>
        <v>1</v>
      </c>
      <c r="O341" s="29"/>
    </row>
    <row r="342" spans="1:15" ht="15">
      <c r="A342" s="29"/>
      <c r="B342" s="63" t="s">
        <v>175</v>
      </c>
      <c r="C342" s="64" t="str">
        <f>IF(C332&gt;"",C332,"")</f>
        <v>GADIEV Vildan</v>
      </c>
      <c r="D342" s="64" t="str">
        <f>IF(G333&gt;"",G333,"")</f>
        <v>CAPELLO Benji</v>
      </c>
      <c r="E342" s="75"/>
      <c r="F342" s="76">
        <v>20</v>
      </c>
      <c r="G342" s="77">
        <v>8</v>
      </c>
      <c r="H342" s="74">
        <v>6</v>
      </c>
      <c r="I342" s="65"/>
      <c r="J342" s="65"/>
      <c r="K342" s="67">
        <f>IF(ISBLANK(F342),"",COUNTIF(F342:J342,"&gt;=0"))</f>
        <v>3</v>
      </c>
      <c r="L342" s="68">
        <f>IF(ISBLANK(F342),"",(IF(LEFT(F342,1)="-",1,0)+IF(LEFT(G342,1)="-",1,0)+IF(LEFT(H342,1)="-",1,0)+IF(LEFT(I342,1)="-",1,0)+IF(LEFT(J342,1)="-",1,0)))</f>
        <v>0</v>
      </c>
      <c r="M342" s="69">
        <f t="shared" si="13"/>
        <v>1</v>
      </c>
      <c r="N342" s="70">
        <f t="shared" si="13"/>
      </c>
      <c r="O342" s="29"/>
    </row>
    <row r="343" spans="1:15" ht="15.75" thickBot="1">
      <c r="A343" s="29"/>
      <c r="B343" s="63" t="s">
        <v>176</v>
      </c>
      <c r="C343" s="64" t="str">
        <f>IF(C333&gt;"",C333,"")</f>
        <v>KHRIPURENKO Alexander</v>
      </c>
      <c r="D343" s="64" t="str">
        <f>IF(G332&gt;"",G332,"")</f>
        <v>BATOCCHI Hugo</v>
      </c>
      <c r="E343" s="75"/>
      <c r="F343" s="73"/>
      <c r="G343" s="65"/>
      <c r="H343" s="65"/>
      <c r="I343" s="65"/>
      <c r="J343" s="65"/>
      <c r="K343" s="67">
        <f>IF(ISBLANK(F343),"",COUNTIF(F343:J343,"&gt;=0"))</f>
      </c>
      <c r="L343" s="68">
        <f>IF(ISBLANK(F343),"",(IF(LEFT(F343,1)="-",1,0)+IF(LEFT(G343,1)="-",1,0)+IF(LEFT(H343,1)="-",1,0)+IF(LEFT(I343,1)="-",1,0)+IF(LEFT(J343,1)="-",1,0)))</f>
      </c>
      <c r="M343" s="69">
        <f t="shared" si="13"/>
      </c>
      <c r="N343" s="70">
        <f t="shared" si="13"/>
      </c>
      <c r="O343" s="29"/>
    </row>
    <row r="344" spans="1:15" ht="15.75" thickBot="1">
      <c r="A344" s="90"/>
      <c r="B344" s="25"/>
      <c r="C344" s="25"/>
      <c r="D344" s="25"/>
      <c r="E344" s="25"/>
      <c r="F344" s="25"/>
      <c r="G344" s="25"/>
      <c r="H344" s="25"/>
      <c r="I344" s="78" t="s">
        <v>177</v>
      </c>
      <c r="J344" s="79"/>
      <c r="K344" s="80">
        <f>IF(ISBLANK(C332),"",SUM(K339:K343))</f>
        <v>10</v>
      </c>
      <c r="L344" s="81">
        <f>IF(ISBLANK(G332),"",SUM(L339:L343))</f>
        <v>4</v>
      </c>
      <c r="M344" s="82">
        <f>IF(ISBLANK(F339),"",SUM(M339:M343))</f>
        <v>3</v>
      </c>
      <c r="N344" s="83">
        <f>IF(ISBLANK(F339),"",SUM(N339:N343))</f>
        <v>1</v>
      </c>
      <c r="O344" s="29"/>
    </row>
    <row r="345" spans="1:15" ht="15">
      <c r="A345" s="90"/>
      <c r="B345" s="25" t="s">
        <v>178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33"/>
    </row>
    <row r="346" spans="1:15" ht="15">
      <c r="A346" s="90"/>
      <c r="B346" s="84"/>
      <c r="C346" s="25" t="s">
        <v>179</v>
      </c>
      <c r="D346" s="25" t="s">
        <v>180</v>
      </c>
      <c r="E346" s="23"/>
      <c r="F346" s="25"/>
      <c r="G346" s="25" t="s">
        <v>181</v>
      </c>
      <c r="H346" s="23"/>
      <c r="I346" s="25"/>
      <c r="J346" s="23" t="s">
        <v>182</v>
      </c>
      <c r="K346" s="23"/>
      <c r="L346" s="25"/>
      <c r="M346" s="25"/>
      <c r="N346" s="25"/>
      <c r="O346" s="33"/>
    </row>
    <row r="347" spans="1:15" ht="15.75" thickBot="1">
      <c r="A347" s="90"/>
      <c r="B347" s="85"/>
      <c r="C347" s="86" t="str">
        <f>C331</f>
        <v>RUS 1</v>
      </c>
      <c r="D347" s="25" t="str">
        <f>G331</f>
        <v>FRA</v>
      </c>
      <c r="E347" s="25"/>
      <c r="F347" s="25"/>
      <c r="G347" s="25"/>
      <c r="H347" s="25"/>
      <c r="I347" s="25"/>
      <c r="J347" s="179" t="str">
        <f>IF(M344=3,C331,IF(N344=3,G331,IF(M344=5,IF(N344=5,"tasan",""),"")))</f>
        <v>RUS 1</v>
      </c>
      <c r="K347" s="180"/>
      <c r="L347" s="180"/>
      <c r="M347" s="180"/>
      <c r="N347" s="181"/>
      <c r="O347" s="29"/>
    </row>
    <row r="348" spans="1:15" ht="15">
      <c r="A348" s="92"/>
      <c r="B348" s="87"/>
      <c r="C348" s="87"/>
      <c r="D348" s="87"/>
      <c r="E348" s="87"/>
      <c r="F348" s="87"/>
      <c r="G348" s="87"/>
      <c r="H348" s="87"/>
      <c r="I348" s="87"/>
      <c r="J348" s="88"/>
      <c r="K348" s="88"/>
      <c r="L348" s="88"/>
      <c r="M348" s="88"/>
      <c r="N348" s="88"/>
      <c r="O348" s="89"/>
    </row>
  </sheetData>
  <sheetProtection/>
  <mergeCells count="204">
    <mergeCell ref="J347:N347"/>
    <mergeCell ref="C335:D335"/>
    <mergeCell ref="G335:N335"/>
    <mergeCell ref="C336:D336"/>
    <mergeCell ref="G336:N336"/>
    <mergeCell ref="K338:L338"/>
    <mergeCell ref="J329:N329"/>
    <mergeCell ref="C331:D331"/>
    <mergeCell ref="C332:D332"/>
    <mergeCell ref="G332:N332"/>
    <mergeCell ref="C333:D333"/>
    <mergeCell ref="G333:N333"/>
    <mergeCell ref="C314:D314"/>
    <mergeCell ref="G314:N314"/>
    <mergeCell ref="K316:L316"/>
    <mergeCell ref="J325:N325"/>
    <mergeCell ref="J328:N328"/>
    <mergeCell ref="C310:D310"/>
    <mergeCell ref="G310:N310"/>
    <mergeCell ref="C311:D311"/>
    <mergeCell ref="G311:N311"/>
    <mergeCell ref="C313:D313"/>
    <mergeCell ref="G313:N313"/>
    <mergeCell ref="K294:L294"/>
    <mergeCell ref="J303:N303"/>
    <mergeCell ref="J306:N306"/>
    <mergeCell ref="J307:N307"/>
    <mergeCell ref="C309:D309"/>
    <mergeCell ref="C289:D289"/>
    <mergeCell ref="G289:N289"/>
    <mergeCell ref="C291:D291"/>
    <mergeCell ref="G291:N291"/>
    <mergeCell ref="C292:D292"/>
    <mergeCell ref="G292:N292"/>
    <mergeCell ref="J285:N285"/>
    <mergeCell ref="C287:D287"/>
    <mergeCell ref="G287:H287"/>
    <mergeCell ref="C288:D288"/>
    <mergeCell ref="G288:N288"/>
    <mergeCell ref="C270:D270"/>
    <mergeCell ref="G270:N270"/>
    <mergeCell ref="K272:L272"/>
    <mergeCell ref="J281:N281"/>
    <mergeCell ref="J284:N284"/>
    <mergeCell ref="C266:D266"/>
    <mergeCell ref="G266:N266"/>
    <mergeCell ref="C267:D267"/>
    <mergeCell ref="G267:N267"/>
    <mergeCell ref="C269:D269"/>
    <mergeCell ref="G269:N269"/>
    <mergeCell ref="C251:D251"/>
    <mergeCell ref="G251:N251"/>
    <mergeCell ref="K253:L253"/>
    <mergeCell ref="J262:N262"/>
    <mergeCell ref="C265:D265"/>
    <mergeCell ref="C247:D247"/>
    <mergeCell ref="G247:N247"/>
    <mergeCell ref="C248:D248"/>
    <mergeCell ref="G248:N248"/>
    <mergeCell ref="C250:D250"/>
    <mergeCell ref="G250:N250"/>
    <mergeCell ref="K231:L231"/>
    <mergeCell ref="J240:N240"/>
    <mergeCell ref="J243:N243"/>
    <mergeCell ref="J244:N244"/>
    <mergeCell ref="C246:D246"/>
    <mergeCell ref="G246:H246"/>
    <mergeCell ref="C226:D226"/>
    <mergeCell ref="G226:N226"/>
    <mergeCell ref="C228:D228"/>
    <mergeCell ref="G228:N228"/>
    <mergeCell ref="C229:D229"/>
    <mergeCell ref="G229:N229"/>
    <mergeCell ref="J222:N222"/>
    <mergeCell ref="C224:D224"/>
    <mergeCell ref="G224:H224"/>
    <mergeCell ref="C225:D225"/>
    <mergeCell ref="G225:N225"/>
    <mergeCell ref="C207:D207"/>
    <mergeCell ref="G207:N207"/>
    <mergeCell ref="K209:L209"/>
    <mergeCell ref="J218:N218"/>
    <mergeCell ref="J221:N221"/>
    <mergeCell ref="C203:D203"/>
    <mergeCell ref="C204:D204"/>
    <mergeCell ref="G204:N204"/>
    <mergeCell ref="C206:D206"/>
    <mergeCell ref="G206:N206"/>
    <mergeCell ref="K187:L187"/>
    <mergeCell ref="J196:N196"/>
    <mergeCell ref="J199:N199"/>
    <mergeCell ref="J200:N200"/>
    <mergeCell ref="C202:D202"/>
    <mergeCell ref="C182:D182"/>
    <mergeCell ref="G182:N182"/>
    <mergeCell ref="C184:D184"/>
    <mergeCell ref="G184:N184"/>
    <mergeCell ref="C185:D185"/>
    <mergeCell ref="G185:N185"/>
    <mergeCell ref="J174:N174"/>
    <mergeCell ref="J177:N177"/>
    <mergeCell ref="J178:N178"/>
    <mergeCell ref="C180:D180"/>
    <mergeCell ref="C181:D181"/>
    <mergeCell ref="G181:N181"/>
    <mergeCell ref="C162:D162"/>
    <mergeCell ref="G162:N162"/>
    <mergeCell ref="C163:D163"/>
    <mergeCell ref="G163:N163"/>
    <mergeCell ref="K165:L165"/>
    <mergeCell ref="J156:N156"/>
    <mergeCell ref="C158:D158"/>
    <mergeCell ref="C159:D159"/>
    <mergeCell ref="G159:N159"/>
    <mergeCell ref="C160:D160"/>
    <mergeCell ref="G160:N160"/>
    <mergeCell ref="C141:D141"/>
    <mergeCell ref="G141:N141"/>
    <mergeCell ref="K143:L143"/>
    <mergeCell ref="J152:N152"/>
    <mergeCell ref="J155:N155"/>
    <mergeCell ref="C137:D137"/>
    <mergeCell ref="G137:N137"/>
    <mergeCell ref="C138:D138"/>
    <mergeCell ref="G138:N138"/>
    <mergeCell ref="C140:D140"/>
    <mergeCell ref="G140:N140"/>
    <mergeCell ref="K121:L121"/>
    <mergeCell ref="J130:N130"/>
    <mergeCell ref="J133:N133"/>
    <mergeCell ref="J134:N134"/>
    <mergeCell ref="C136:D136"/>
    <mergeCell ref="C116:D116"/>
    <mergeCell ref="G116:N116"/>
    <mergeCell ref="C118:D118"/>
    <mergeCell ref="G118:N118"/>
    <mergeCell ref="C119:D119"/>
    <mergeCell ref="G119:N119"/>
    <mergeCell ref="J108:N108"/>
    <mergeCell ref="J111:N111"/>
    <mergeCell ref="J112:N112"/>
    <mergeCell ref="C114:D114"/>
    <mergeCell ref="C115:D115"/>
    <mergeCell ref="G115:N115"/>
    <mergeCell ref="C96:D96"/>
    <mergeCell ref="G96:N96"/>
    <mergeCell ref="C97:D97"/>
    <mergeCell ref="G97:N97"/>
    <mergeCell ref="K99:L99"/>
    <mergeCell ref="J90:N90"/>
    <mergeCell ref="C92:D92"/>
    <mergeCell ref="C93:D93"/>
    <mergeCell ref="G93:N93"/>
    <mergeCell ref="C94:D94"/>
    <mergeCell ref="G94:N94"/>
    <mergeCell ref="C75:D75"/>
    <mergeCell ref="G75:N75"/>
    <mergeCell ref="K77:L77"/>
    <mergeCell ref="J86:N86"/>
    <mergeCell ref="J89:N89"/>
    <mergeCell ref="C71:D71"/>
    <mergeCell ref="G71:N71"/>
    <mergeCell ref="C72:D72"/>
    <mergeCell ref="G72:N72"/>
    <mergeCell ref="C74:D74"/>
    <mergeCell ref="G74:N74"/>
    <mergeCell ref="J64:N64"/>
    <mergeCell ref="J67:N67"/>
    <mergeCell ref="J68:N68"/>
    <mergeCell ref="C70:D70"/>
    <mergeCell ref="G70:H70"/>
    <mergeCell ref="C52:D52"/>
    <mergeCell ref="G52:N52"/>
    <mergeCell ref="C53:D53"/>
    <mergeCell ref="G53:N53"/>
    <mergeCell ref="K55:L55"/>
    <mergeCell ref="J45:N45"/>
    <mergeCell ref="J46:N46"/>
    <mergeCell ref="C49:D49"/>
    <mergeCell ref="G49:N49"/>
    <mergeCell ref="C50:D50"/>
    <mergeCell ref="G50:N50"/>
    <mergeCell ref="J23:N23"/>
    <mergeCell ref="J24:N24"/>
    <mergeCell ref="C26:D26"/>
    <mergeCell ref="C27:D27"/>
    <mergeCell ref="C28:D28"/>
    <mergeCell ref="G30:N30"/>
    <mergeCell ref="C31:D31"/>
    <mergeCell ref="G31:N31"/>
    <mergeCell ref="K33:L33"/>
    <mergeCell ref="J42:N42"/>
    <mergeCell ref="C30:D30"/>
    <mergeCell ref="J1:N1"/>
    <mergeCell ref="J2:N2"/>
    <mergeCell ref="C4:D4"/>
    <mergeCell ref="C5:D5"/>
    <mergeCell ref="C6:D6"/>
    <mergeCell ref="G8:N8"/>
    <mergeCell ref="C9:D9"/>
    <mergeCell ref="G9:N9"/>
    <mergeCell ref="K11:L11"/>
    <mergeCell ref="J20:N20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28125" style="0" customWidth="1"/>
    <col min="4" max="4" width="13.8515625" style="0" customWidth="1"/>
  </cols>
  <sheetData>
    <row r="1" spans="1:15" ht="15">
      <c r="A1" s="90"/>
      <c r="B1" s="23"/>
      <c r="C1" s="24" t="s">
        <v>146</v>
      </c>
      <c r="D1" s="25"/>
      <c r="E1" s="25"/>
      <c r="F1" s="23"/>
      <c r="G1" s="26" t="s">
        <v>147</v>
      </c>
      <c r="H1" s="27"/>
      <c r="I1" s="28"/>
      <c r="J1" s="163">
        <v>42341</v>
      </c>
      <c r="K1" s="164"/>
      <c r="L1" s="164"/>
      <c r="M1" s="164"/>
      <c r="N1" s="165"/>
      <c r="O1" s="29"/>
    </row>
    <row r="2" spans="1:15" ht="15">
      <c r="A2" s="90"/>
      <c r="B2" s="30"/>
      <c r="C2" s="30" t="s">
        <v>148</v>
      </c>
      <c r="D2" s="25"/>
      <c r="E2" s="25"/>
      <c r="F2" s="23"/>
      <c r="G2" s="26" t="s">
        <v>149</v>
      </c>
      <c r="H2" s="27"/>
      <c r="I2" s="28"/>
      <c r="J2" s="166" t="s">
        <v>150</v>
      </c>
      <c r="K2" s="164"/>
      <c r="L2" s="164"/>
      <c r="M2" s="164"/>
      <c r="N2" s="165"/>
      <c r="O2" s="29"/>
    </row>
    <row r="3" spans="1:15" ht="15">
      <c r="A3" s="90"/>
      <c r="B3" s="23"/>
      <c r="C3" s="31"/>
      <c r="D3" s="25"/>
      <c r="E3" s="25"/>
      <c r="F3" s="25"/>
      <c r="G3" s="32"/>
      <c r="H3" s="25"/>
      <c r="I3" s="25"/>
      <c r="J3" s="25"/>
      <c r="K3" s="25"/>
      <c r="L3" s="25"/>
      <c r="M3" s="25"/>
      <c r="N3" s="25"/>
      <c r="O3" s="33"/>
    </row>
    <row r="4" spans="1:15" ht="15">
      <c r="A4" s="29"/>
      <c r="B4" s="34" t="s">
        <v>151</v>
      </c>
      <c r="C4" s="167" t="s">
        <v>11</v>
      </c>
      <c r="D4" s="168"/>
      <c r="E4" s="36"/>
      <c r="F4" s="34" t="s">
        <v>151</v>
      </c>
      <c r="G4" s="37" t="s">
        <v>252</v>
      </c>
      <c r="H4" s="38"/>
      <c r="I4" s="38"/>
      <c r="J4" s="38"/>
      <c r="K4" s="38"/>
      <c r="L4" s="38"/>
      <c r="M4" s="38"/>
      <c r="N4" s="39"/>
      <c r="O4" s="29"/>
    </row>
    <row r="5" spans="1:15" ht="15">
      <c r="A5" s="29"/>
      <c r="B5" s="40" t="s">
        <v>153</v>
      </c>
      <c r="C5" s="169" t="s">
        <v>154</v>
      </c>
      <c r="D5" s="170"/>
      <c r="E5" s="42"/>
      <c r="F5" s="43" t="s">
        <v>155</v>
      </c>
      <c r="G5" s="41" t="s">
        <v>258</v>
      </c>
      <c r="H5" s="45"/>
      <c r="I5" s="45"/>
      <c r="J5" s="45"/>
      <c r="K5" s="45"/>
      <c r="L5" s="45"/>
      <c r="M5" s="45"/>
      <c r="N5" s="46"/>
      <c r="O5" s="29"/>
    </row>
    <row r="6" spans="1:15" ht="15">
      <c r="A6" s="29"/>
      <c r="B6" s="47" t="s">
        <v>157</v>
      </c>
      <c r="C6" s="169" t="s">
        <v>158</v>
      </c>
      <c r="D6" s="170"/>
      <c r="E6" s="42"/>
      <c r="F6" s="48" t="s">
        <v>159</v>
      </c>
      <c r="G6" s="169" t="s">
        <v>256</v>
      </c>
      <c r="H6" s="170"/>
      <c r="I6" s="49"/>
      <c r="J6" s="49"/>
      <c r="K6" s="49"/>
      <c r="L6" s="49"/>
      <c r="M6" s="49"/>
      <c r="N6" s="50"/>
      <c r="O6" s="29"/>
    </row>
    <row r="7" spans="1:15" ht="15">
      <c r="A7" s="90"/>
      <c r="B7" s="51" t="s">
        <v>161</v>
      </c>
      <c r="C7" s="52"/>
      <c r="D7" s="53"/>
      <c r="E7" s="54"/>
      <c r="F7" s="51" t="s">
        <v>161</v>
      </c>
      <c r="G7" s="52"/>
      <c r="H7" s="55"/>
      <c r="I7" s="55"/>
      <c r="J7" s="55"/>
      <c r="K7" s="55"/>
      <c r="L7" s="55"/>
      <c r="M7" s="55"/>
      <c r="N7" s="55"/>
      <c r="O7" s="33"/>
    </row>
    <row r="8" spans="1:15" ht="15">
      <c r="A8" s="29"/>
      <c r="B8" s="56"/>
      <c r="C8" s="169" t="s">
        <v>154</v>
      </c>
      <c r="D8" s="170"/>
      <c r="E8" s="42"/>
      <c r="F8" s="57"/>
      <c r="G8" s="171" t="s">
        <v>254</v>
      </c>
      <c r="H8" s="172"/>
      <c r="I8" s="172"/>
      <c r="J8" s="172"/>
      <c r="K8" s="172"/>
      <c r="L8" s="172"/>
      <c r="M8" s="172"/>
      <c r="N8" s="173"/>
      <c r="O8" s="29"/>
    </row>
    <row r="9" spans="1:15" ht="15">
      <c r="A9" s="29"/>
      <c r="B9" s="58"/>
      <c r="C9" s="169" t="s">
        <v>158</v>
      </c>
      <c r="D9" s="170"/>
      <c r="E9" s="42"/>
      <c r="F9" s="59"/>
      <c r="G9" s="174" t="s">
        <v>258</v>
      </c>
      <c r="H9" s="175"/>
      <c r="I9" s="175"/>
      <c r="J9" s="175"/>
      <c r="K9" s="175"/>
      <c r="L9" s="175"/>
      <c r="M9" s="175"/>
      <c r="N9" s="176"/>
      <c r="O9" s="29"/>
    </row>
    <row r="10" spans="1:15" ht="15">
      <c r="A10" s="90"/>
      <c r="B10" s="25"/>
      <c r="C10" s="25"/>
      <c r="D10" s="25"/>
      <c r="E10" s="25"/>
      <c r="F10" s="32" t="s">
        <v>162</v>
      </c>
      <c r="G10" s="32"/>
      <c r="H10" s="32"/>
      <c r="I10" s="32"/>
      <c r="J10" s="25"/>
      <c r="K10" s="25"/>
      <c r="L10" s="25"/>
      <c r="M10" s="60"/>
      <c r="N10" s="23"/>
      <c r="O10" s="33"/>
    </row>
    <row r="11" spans="1:15" ht="15">
      <c r="A11" s="90"/>
      <c r="B11" s="30" t="s">
        <v>163</v>
      </c>
      <c r="C11" s="25"/>
      <c r="D11" s="25"/>
      <c r="E11" s="25"/>
      <c r="F11" s="61" t="s">
        <v>164</v>
      </c>
      <c r="G11" s="61" t="s">
        <v>165</v>
      </c>
      <c r="H11" s="61" t="s">
        <v>166</v>
      </c>
      <c r="I11" s="61" t="s">
        <v>167</v>
      </c>
      <c r="J11" s="61" t="s">
        <v>168</v>
      </c>
      <c r="K11" s="177" t="s">
        <v>169</v>
      </c>
      <c r="L11" s="178"/>
      <c r="M11" s="61" t="s">
        <v>170</v>
      </c>
      <c r="N11" s="62" t="s">
        <v>171</v>
      </c>
      <c r="O11" s="29"/>
    </row>
    <row r="12" spans="1:15" ht="15">
      <c r="A12" s="29"/>
      <c r="B12" s="63" t="s">
        <v>172</v>
      </c>
      <c r="C12" s="64" t="str">
        <f>IF(C5&gt;"",C5,"")</f>
        <v>SHVETC Kirill</v>
      </c>
      <c r="D12" s="64" t="str">
        <f>IF(G5&gt;"",G5,"")</f>
        <v>SOINE Toni</v>
      </c>
      <c r="E12" s="64">
        <f>IF(E5&gt;"",E5&amp;" - "&amp;I5,"")</f>
      </c>
      <c r="F12" s="65">
        <v>7</v>
      </c>
      <c r="G12" s="65">
        <v>9</v>
      </c>
      <c r="H12" s="66">
        <v>3</v>
      </c>
      <c r="I12" s="65"/>
      <c r="J12" s="65"/>
      <c r="K12" s="67">
        <f>IF(ISBLANK(F12),"",COUNTIF(F12:J12,"&gt;=0"))</f>
        <v>3</v>
      </c>
      <c r="L12" s="68">
        <f>IF(ISBLANK(F12),"",(IF(LEFT(F12,1)="-",1,0)+IF(LEFT(G12,1)="-",1,0)+IF(LEFT(H12,1)="-",1,0)+IF(LEFT(I12,1)="-",1,0)+IF(LEFT(J12,1)="-",1,0)))</f>
        <v>0</v>
      </c>
      <c r="M12" s="69">
        <f aca="true" t="shared" si="0" ref="M12:N16">IF(K12=3,1,"")</f>
        <v>1</v>
      </c>
      <c r="N12" s="70">
        <f t="shared" si="0"/>
      </c>
      <c r="O12" s="29"/>
    </row>
    <row r="13" spans="1:15" ht="15">
      <c r="A13" s="29"/>
      <c r="B13" s="63" t="s">
        <v>173</v>
      </c>
      <c r="C13" s="64" t="str">
        <f>IF(C6&gt;"",C6,"")</f>
        <v>GUSEV Arseny</v>
      </c>
      <c r="D13" s="64" t="str">
        <f>IF(G6&gt;"",G6,"")</f>
        <v>KANTOLA Roope</v>
      </c>
      <c r="E13" s="64">
        <f>IF(E6&gt;"",E6&amp;" - "&amp;I6,"")</f>
      </c>
      <c r="F13" s="65">
        <v>8</v>
      </c>
      <c r="G13" s="65">
        <v>-9</v>
      </c>
      <c r="H13" s="65">
        <v>2</v>
      </c>
      <c r="I13" s="65">
        <v>5</v>
      </c>
      <c r="J13" s="65"/>
      <c r="K13" s="67">
        <f>IF(ISBLANK(F13),"",COUNTIF(F13:J13,"&gt;=0"))</f>
        <v>3</v>
      </c>
      <c r="L13" s="68">
        <f>IF(ISBLANK(F13),"",(IF(LEFT(F13,1)="-",1,0)+IF(LEFT(G13,1)="-",1,0)+IF(LEFT(H13,1)="-",1,0)+IF(LEFT(I13,1)="-",1,0)+IF(LEFT(J13,1)="-",1,0)))</f>
        <v>1</v>
      </c>
      <c r="M13" s="69">
        <f t="shared" si="0"/>
        <v>1</v>
      </c>
      <c r="N13" s="70">
        <f t="shared" si="0"/>
      </c>
      <c r="O13" s="29"/>
    </row>
    <row r="14" spans="1:15" ht="15">
      <c r="A14" s="29"/>
      <c r="B14" s="71" t="s">
        <v>174</v>
      </c>
      <c r="C14" s="64" t="str">
        <f>IF(C8&gt;"",C8&amp;" / "&amp;C9,"")</f>
        <v>SHVETC Kirill / GUSEV Arseny</v>
      </c>
      <c r="D14" s="64" t="str">
        <f>IF(G8&gt;"",G8&amp;" / "&amp;G9,"")</f>
        <v>OLAH Benedek / SOINE Toni</v>
      </c>
      <c r="E14" s="72"/>
      <c r="F14" s="73">
        <v>11</v>
      </c>
      <c r="G14" s="65">
        <v>6</v>
      </c>
      <c r="H14" s="65">
        <v>10</v>
      </c>
      <c r="I14" s="74"/>
      <c r="J14" s="74"/>
      <c r="K14" s="67">
        <f>IF(ISBLANK(F14),"",COUNTIF(F14:J14,"&gt;=0"))</f>
        <v>3</v>
      </c>
      <c r="L14" s="68">
        <f>IF(ISBLANK(F14),"",(IF(LEFT(F14,1)="-",1,0)+IF(LEFT(G14,1)="-",1,0)+IF(LEFT(H14,1)="-",1,0)+IF(LEFT(I14,1)="-",1,0)+IF(LEFT(J14,1)="-",1,0)))</f>
        <v>0</v>
      </c>
      <c r="M14" s="69">
        <f t="shared" si="0"/>
        <v>1</v>
      </c>
      <c r="N14" s="70">
        <f t="shared" si="0"/>
      </c>
      <c r="O14" s="29"/>
    </row>
    <row r="15" spans="1:15" ht="15">
      <c r="A15" s="29"/>
      <c r="B15" s="63" t="s">
        <v>175</v>
      </c>
      <c r="C15" s="64" t="str">
        <f>IF(C5&gt;"",C5,"")</f>
        <v>SHVETC Kirill</v>
      </c>
      <c r="D15" s="64" t="str">
        <f>IF(G6&gt;"",G6,"")</f>
        <v>KANTOLA Roope</v>
      </c>
      <c r="E15" s="75"/>
      <c r="F15" s="76"/>
      <c r="G15" s="77"/>
      <c r="H15" s="74"/>
      <c r="I15" s="65"/>
      <c r="J15" s="65"/>
      <c r="K15" s="67">
        <f>IF(ISBLANK(F15),"",COUNTIF(F15:J15,"&gt;=0"))</f>
      </c>
      <c r="L15" s="68">
        <f>IF(ISBLANK(F15),"",(IF(LEFT(F15,1)="-",1,0)+IF(LEFT(G15,1)="-",1,0)+IF(LEFT(H15,1)="-",1,0)+IF(LEFT(I15,1)="-",1,0)+IF(LEFT(J15,1)="-",1,0)))</f>
      </c>
      <c r="M15" s="69">
        <f t="shared" si="0"/>
      </c>
      <c r="N15" s="70">
        <f t="shared" si="0"/>
      </c>
      <c r="O15" s="29"/>
    </row>
    <row r="16" spans="1:15" ht="15.75" thickBot="1">
      <c r="A16" s="29"/>
      <c r="B16" s="63" t="s">
        <v>176</v>
      </c>
      <c r="C16" s="64" t="str">
        <f>IF(C6&gt;"",C6,"")</f>
        <v>GUSEV Arseny</v>
      </c>
      <c r="D16" s="64" t="str">
        <f>IF(G5&gt;"",G5,"")</f>
        <v>SOINE Toni</v>
      </c>
      <c r="E16" s="75"/>
      <c r="F16" s="73"/>
      <c r="G16" s="65"/>
      <c r="H16" s="65"/>
      <c r="I16" s="65"/>
      <c r="J16" s="65"/>
      <c r="K16" s="67">
        <f>IF(ISBLANK(F16),"",COUNTIF(F16:J16,"&gt;=0"))</f>
      </c>
      <c r="L16" s="68">
        <f>IF(ISBLANK(F16),"",(IF(LEFT(F16,1)="-",1,0)+IF(LEFT(G16,1)="-",1,0)+IF(LEFT(H16,1)="-",1,0)+IF(LEFT(I16,1)="-",1,0)+IF(LEFT(J16,1)="-",1,0)))</f>
      </c>
      <c r="M16" s="69">
        <f t="shared" si="0"/>
      </c>
      <c r="N16" s="70">
        <f t="shared" si="0"/>
      </c>
      <c r="O16" s="29"/>
    </row>
    <row r="17" spans="1:15" ht="15.75" thickBot="1">
      <c r="A17" s="90"/>
      <c r="B17" s="25"/>
      <c r="C17" s="25"/>
      <c r="D17" s="25"/>
      <c r="E17" s="25"/>
      <c r="F17" s="25"/>
      <c r="G17" s="25"/>
      <c r="H17" s="25"/>
      <c r="I17" s="78" t="s">
        <v>177</v>
      </c>
      <c r="J17" s="79"/>
      <c r="K17" s="80">
        <f>IF(ISBLANK(C5),"",SUM(K12:K16))</f>
        <v>9</v>
      </c>
      <c r="L17" s="81">
        <f>IF(ISBLANK(G5),"",SUM(L12:L16))</f>
        <v>1</v>
      </c>
      <c r="M17" s="82">
        <f>IF(ISBLANK(F12),"",SUM(M12:M16))</f>
        <v>3</v>
      </c>
      <c r="N17" s="83">
        <f>IF(ISBLANK(F12),"",SUM(N12:N16))</f>
        <v>0</v>
      </c>
      <c r="O17" s="29"/>
    </row>
    <row r="18" spans="1:15" ht="15">
      <c r="A18" s="90"/>
      <c r="B18" s="25" t="s">
        <v>178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</row>
    <row r="19" spans="1:15" ht="15">
      <c r="A19" s="90"/>
      <c r="B19" s="84"/>
      <c r="C19" s="25" t="s">
        <v>179</v>
      </c>
      <c r="D19" s="25" t="s">
        <v>180</v>
      </c>
      <c r="E19" s="23"/>
      <c r="F19" s="25"/>
      <c r="G19" s="25" t="s">
        <v>181</v>
      </c>
      <c r="H19" s="23"/>
      <c r="I19" s="25"/>
      <c r="J19" s="23" t="s">
        <v>182</v>
      </c>
      <c r="K19" s="23"/>
      <c r="L19" s="25"/>
      <c r="M19" s="25"/>
      <c r="N19" s="25"/>
      <c r="O19" s="33"/>
    </row>
    <row r="20" spans="1:15" ht="15.75" thickBot="1">
      <c r="A20" s="90"/>
      <c r="B20" s="85"/>
      <c r="C20" s="86" t="str">
        <f>C4</f>
        <v>RUS2</v>
      </c>
      <c r="D20" s="25" t="str">
        <f>G4</f>
        <v>FIN 1</v>
      </c>
      <c r="E20" s="25"/>
      <c r="F20" s="25"/>
      <c r="G20" s="25"/>
      <c r="H20" s="25"/>
      <c r="I20" s="25"/>
      <c r="J20" s="179" t="str">
        <f>IF(M17=3,C4,IF(N17=3,G4,IF(M17=5,IF(N17=5,"tasan",""),"")))</f>
        <v>RUS2</v>
      </c>
      <c r="K20" s="180"/>
      <c r="L20" s="180"/>
      <c r="M20" s="180"/>
      <c r="N20" s="181"/>
      <c r="O20" s="29"/>
    </row>
    <row r="21" spans="1:15" ht="15">
      <c r="A21" s="92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150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37" t="s">
        <v>401</v>
      </c>
      <c r="D26" s="35"/>
      <c r="E26" s="36"/>
      <c r="F26" s="34" t="s">
        <v>151</v>
      </c>
      <c r="G26" s="37" t="s">
        <v>16</v>
      </c>
      <c r="H26" s="3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270</v>
      </c>
      <c r="D27" s="170"/>
      <c r="E27" s="42"/>
      <c r="F27" s="43" t="s">
        <v>155</v>
      </c>
      <c r="G27" s="182" t="s">
        <v>267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269</v>
      </c>
      <c r="D28" s="170"/>
      <c r="E28" s="42"/>
      <c r="F28" s="48" t="s">
        <v>159</v>
      </c>
      <c r="G28" s="169" t="s">
        <v>266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270</v>
      </c>
      <c r="D30" s="170"/>
      <c r="E30" s="42"/>
      <c r="F30" s="57"/>
      <c r="G30" s="182" t="s">
        <v>267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269</v>
      </c>
      <c r="D31" s="170"/>
      <c r="E31" s="42"/>
      <c r="F31" s="59"/>
      <c r="G31" s="169" t="s">
        <v>266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BACIOCCCHI Alessandro</v>
      </c>
      <c r="D34" s="64" t="str">
        <f>IF(G27&gt;"",G27,"")</f>
        <v>OMRANI Seyed Pourya</v>
      </c>
      <c r="E34" s="64">
        <f>IF(E27&gt;"",E27&amp;" - "&amp;I27,"")</f>
      </c>
      <c r="F34" s="65">
        <v>-6</v>
      </c>
      <c r="G34" s="65">
        <v>7</v>
      </c>
      <c r="H34" s="66">
        <v>10</v>
      </c>
      <c r="I34" s="65">
        <v>13</v>
      </c>
      <c r="J34" s="65"/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1</v>
      </c>
      <c r="M34" s="69">
        <f aca="true" t="shared" si="1" ref="M34:N38">IF(K34=3,1,"")</f>
        <v>1</v>
      </c>
      <c r="N34" s="70">
        <f t="shared" si="1"/>
      </c>
      <c r="O34" s="29"/>
    </row>
    <row r="35" spans="1:15" ht="15">
      <c r="A35" s="29"/>
      <c r="B35" s="63" t="s">
        <v>173</v>
      </c>
      <c r="C35" s="64" t="str">
        <f>IF(C28&gt;"",C28,"")</f>
        <v>ROSSI Carlo</v>
      </c>
      <c r="D35" s="64" t="str">
        <f>IF(G28&gt;"",G28,"")</f>
        <v>LOTFIJANABADI Miad</v>
      </c>
      <c r="E35" s="64">
        <f>IF(E28&gt;"",E28&amp;" - "&amp;I28,"")</f>
      </c>
      <c r="F35" s="65">
        <v>9</v>
      </c>
      <c r="G35" s="65">
        <v>-7</v>
      </c>
      <c r="H35" s="65">
        <v>-6</v>
      </c>
      <c r="I35" s="65">
        <v>-6</v>
      </c>
      <c r="J35" s="65"/>
      <c r="K35" s="67">
        <f>IF(ISBLANK(F35),"",COUNTIF(F35:J35,"&gt;=0"))</f>
        <v>1</v>
      </c>
      <c r="L35" s="68">
        <f>IF(ISBLANK(F35),"",(IF(LEFT(F35,1)="-",1,0)+IF(LEFT(G35,1)="-",1,0)+IF(LEFT(H35,1)="-",1,0)+IF(LEFT(I35,1)="-",1,0)+IF(LEFT(J35,1)="-",1,0)))</f>
        <v>3</v>
      </c>
      <c r="M35" s="69">
        <f t="shared" si="1"/>
      </c>
      <c r="N35" s="70">
        <f t="shared" si="1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BACIOCCCHI Alessandro / ROSSI Carlo</v>
      </c>
      <c r="D36" s="64" t="str">
        <f>IF(G30&gt;"",G30&amp;" / "&amp;G31,"")</f>
        <v>OMRANI Seyed Pourya / LOTFIJANABADI Miad</v>
      </c>
      <c r="E36" s="72"/>
      <c r="F36" s="73">
        <v>-6</v>
      </c>
      <c r="G36" s="65">
        <v>4</v>
      </c>
      <c r="H36" s="65">
        <v>-9</v>
      </c>
      <c r="I36" s="74">
        <v>8</v>
      </c>
      <c r="J36" s="74">
        <v>-8</v>
      </c>
      <c r="K36" s="67">
        <f>IF(ISBLANK(F36),"",COUNTIF(F36:J36,"&gt;=0"))</f>
        <v>2</v>
      </c>
      <c r="L36" s="68">
        <f>IF(ISBLANK(F36),"",(IF(LEFT(F36,1)="-",1,0)+IF(LEFT(G36,1)="-",1,0)+IF(LEFT(H36,1)="-",1,0)+IF(LEFT(I36,1)="-",1,0)+IF(LEFT(J36,1)="-",1,0)))</f>
        <v>3</v>
      </c>
      <c r="M36" s="69">
        <f t="shared" si="1"/>
      </c>
      <c r="N36" s="70">
        <f t="shared" si="1"/>
        <v>1</v>
      </c>
      <c r="O36" s="29"/>
    </row>
    <row r="37" spans="1:15" ht="15">
      <c r="A37" s="29"/>
      <c r="B37" s="63" t="s">
        <v>175</v>
      </c>
      <c r="C37" s="64" t="str">
        <f>IF(C27&gt;"",C27,"")</f>
        <v>BACIOCCCHI Alessandro</v>
      </c>
      <c r="D37" s="64" t="str">
        <f>IF(G28&gt;"",G28,"")</f>
        <v>LOTFIJANABADI Miad</v>
      </c>
      <c r="E37" s="75"/>
      <c r="F37" s="76">
        <v>5</v>
      </c>
      <c r="G37" s="77">
        <v>-7</v>
      </c>
      <c r="H37" s="74">
        <v>8</v>
      </c>
      <c r="I37" s="65">
        <v>8</v>
      </c>
      <c r="J37" s="65"/>
      <c r="K37" s="67">
        <f>IF(ISBLANK(F37),"",COUNTIF(F37:J37,"&gt;=0"))</f>
        <v>3</v>
      </c>
      <c r="L37" s="68">
        <f>IF(ISBLANK(F37),"",(IF(LEFT(F37,1)="-",1,0)+IF(LEFT(G37,1)="-",1,0)+IF(LEFT(H37,1)="-",1,0)+IF(LEFT(I37,1)="-",1,0)+IF(LEFT(J37,1)="-",1,0)))</f>
        <v>1</v>
      </c>
      <c r="M37" s="69">
        <f t="shared" si="1"/>
        <v>1</v>
      </c>
      <c r="N37" s="70">
        <f t="shared" si="1"/>
      </c>
      <c r="O37" s="29"/>
    </row>
    <row r="38" spans="1:15" ht="15.75" thickBot="1">
      <c r="A38" s="29"/>
      <c r="B38" s="63" t="s">
        <v>176</v>
      </c>
      <c r="C38" s="64" t="str">
        <f>IF(C28&gt;"",C28,"")</f>
        <v>ROSSI Carlo</v>
      </c>
      <c r="D38" s="64" t="str">
        <f>IF(G27&gt;"",G27,"")</f>
        <v>OMRANI Seyed Pourya</v>
      </c>
      <c r="E38" s="75"/>
      <c r="F38" s="73">
        <v>-7</v>
      </c>
      <c r="G38" s="65">
        <v>-7</v>
      </c>
      <c r="H38" s="65">
        <v>-9</v>
      </c>
      <c r="I38" s="65"/>
      <c r="J38" s="65"/>
      <c r="K38" s="67">
        <f>IF(ISBLANK(F38),"",COUNTIF(F38:J38,"&gt;=0"))</f>
        <v>0</v>
      </c>
      <c r="L38" s="68">
        <f>IF(ISBLANK(F38),"",(IF(LEFT(F38,1)="-",1,0)+IF(LEFT(G38,1)="-",1,0)+IF(LEFT(H38,1)="-",1,0)+IF(LEFT(I38,1)="-",1,0)+IF(LEFT(J38,1)="-",1,0)))</f>
        <v>3</v>
      </c>
      <c r="M38" s="69">
        <f t="shared" si="1"/>
      </c>
      <c r="N38" s="70">
        <f t="shared" si="1"/>
        <v>1</v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9</v>
      </c>
      <c r="L39" s="81">
        <f>IF(ISBLANK(G27),"",SUM(L34:L38))</f>
        <v>11</v>
      </c>
      <c r="M39" s="82">
        <f>IF(ISBLANK(F34),"",SUM(M34:M38))</f>
        <v>2</v>
      </c>
      <c r="N39" s="83">
        <f>IF(ISBLANK(F34),"",SUM(N34:N38))</f>
        <v>3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ITA 1</v>
      </c>
      <c r="D42" s="25" t="str">
        <f>G26</f>
        <v>IRAN</v>
      </c>
      <c r="E42" s="25"/>
      <c r="F42" s="25"/>
      <c r="G42" s="25"/>
      <c r="H42" s="25"/>
      <c r="I42" s="25"/>
      <c r="J42" s="179" t="str">
        <f>IF(M39=3,C26,IF(N39=3,G26,IF(M39=5,IF(N39=5,"tasan",""),"")))</f>
        <v>IRAN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150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310</v>
      </c>
      <c r="D48" s="168"/>
      <c r="E48" s="36"/>
      <c r="F48" s="34" t="s">
        <v>151</v>
      </c>
      <c r="G48" s="37" t="s">
        <v>39</v>
      </c>
      <c r="H48" s="3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198</v>
      </c>
      <c r="D49" s="170"/>
      <c r="E49" s="42"/>
      <c r="F49" s="43" t="s">
        <v>155</v>
      </c>
      <c r="G49" s="182" t="s">
        <v>207</v>
      </c>
      <c r="H49" s="183"/>
      <c r="I49" s="183"/>
      <c r="J49" s="183"/>
      <c r="K49" s="183"/>
      <c r="L49" s="183"/>
      <c r="M49" s="183"/>
      <c r="N49" s="184"/>
      <c r="O49" s="29"/>
    </row>
    <row r="50" spans="1:15" ht="15">
      <c r="A50" s="29"/>
      <c r="B50" s="47" t="s">
        <v>157</v>
      </c>
      <c r="C50" s="169" t="s">
        <v>200</v>
      </c>
      <c r="D50" s="170"/>
      <c r="E50" s="42"/>
      <c r="F50" s="48" t="s">
        <v>159</v>
      </c>
      <c r="G50" s="169" t="s">
        <v>205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198</v>
      </c>
      <c r="D52" s="170"/>
      <c r="E52" s="42"/>
      <c r="F52" s="57"/>
      <c r="G52" s="182" t="s">
        <v>205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200</v>
      </c>
      <c r="D53" s="170"/>
      <c r="E53" s="42"/>
      <c r="F53" s="59"/>
      <c r="G53" s="169" t="s">
        <v>207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FUJIMURA Tomoya</v>
      </c>
      <c r="D56" s="64" t="str">
        <f>IF(G49&gt;"",G49,"")</f>
        <v>O´DRISCOLL Michael</v>
      </c>
      <c r="E56" s="64">
        <f>IF(E49&gt;"",E49&amp;" - "&amp;I49,"")</f>
      </c>
      <c r="F56" s="65">
        <v>6</v>
      </c>
      <c r="G56" s="65">
        <v>-13</v>
      </c>
      <c r="H56" s="66">
        <v>-3</v>
      </c>
      <c r="I56" s="65">
        <v>6</v>
      </c>
      <c r="J56" s="65">
        <v>11</v>
      </c>
      <c r="K56" s="67">
        <f>IF(ISBLANK(F56),"",COUNTIF(F56:J56,"&gt;=0"))</f>
        <v>3</v>
      </c>
      <c r="L56" s="68">
        <f>IF(ISBLANK(F56),"",(IF(LEFT(F56,1)="-",1,0)+IF(LEFT(G56,1)="-",1,0)+IF(LEFT(H56,1)="-",1,0)+IF(LEFT(I56,1)="-",1,0)+IF(LEFT(J56,1)="-",1,0)))</f>
        <v>2</v>
      </c>
      <c r="M56" s="69">
        <f aca="true" t="shared" si="2" ref="M56:N60">IF(K56=3,1,"")</f>
        <v>1</v>
      </c>
      <c r="N56" s="70">
        <f t="shared" si="2"/>
      </c>
      <c r="O56" s="29"/>
    </row>
    <row r="57" spans="1:15" ht="15">
      <c r="A57" s="29"/>
      <c r="B57" s="63" t="s">
        <v>173</v>
      </c>
      <c r="C57" s="64" t="str">
        <f>IF(C50&gt;"",C50,"")</f>
        <v>MIYAMOTO Yukinori</v>
      </c>
      <c r="D57" s="64" t="str">
        <f>IF(G50&gt;"",G50,"")</f>
        <v>MCBEATH David</v>
      </c>
      <c r="E57" s="64">
        <f>IF(E50&gt;"",E50&amp;" - "&amp;I50,"")</f>
      </c>
      <c r="F57" s="65">
        <v>-5</v>
      </c>
      <c r="G57" s="65">
        <v>6</v>
      </c>
      <c r="H57" s="65">
        <v>6</v>
      </c>
      <c r="I57" s="65">
        <v>-5</v>
      </c>
      <c r="J57" s="65">
        <v>-8</v>
      </c>
      <c r="K57" s="67">
        <f>IF(ISBLANK(F57),"",COUNTIF(F57:J57,"&gt;=0"))</f>
        <v>2</v>
      </c>
      <c r="L57" s="68">
        <f>IF(ISBLANK(F57),"",(IF(LEFT(F57,1)="-",1,0)+IF(LEFT(G57,1)="-",1,0)+IF(LEFT(H57,1)="-",1,0)+IF(LEFT(I57,1)="-",1,0)+IF(LEFT(J57,1)="-",1,0)))</f>
        <v>3</v>
      </c>
      <c r="M57" s="69">
        <f t="shared" si="2"/>
      </c>
      <c r="N57" s="70">
        <f t="shared" si="2"/>
        <v>1</v>
      </c>
      <c r="O57" s="29"/>
    </row>
    <row r="58" spans="1:15" ht="15">
      <c r="A58" s="29"/>
      <c r="B58" s="71" t="s">
        <v>174</v>
      </c>
      <c r="C58" s="64" t="str">
        <f>IF(C52&gt;"",C52&amp;" / "&amp;C53,"")</f>
        <v>FUJIMURA Tomoya / MIYAMOTO Yukinori</v>
      </c>
      <c r="D58" s="64" t="str">
        <f>IF(G52&gt;"",G52&amp;" / "&amp;G53,"")</f>
        <v>MCBEATH David / O´DRISCOLL Michael</v>
      </c>
      <c r="E58" s="72"/>
      <c r="F58" s="73">
        <v>-6</v>
      </c>
      <c r="G58" s="65">
        <v>8</v>
      </c>
      <c r="H58" s="65">
        <v>-7</v>
      </c>
      <c r="I58" s="74">
        <v>8</v>
      </c>
      <c r="J58" s="74">
        <v>8</v>
      </c>
      <c r="K58" s="67">
        <f>IF(ISBLANK(F58),"",COUNTIF(F58:J58,"&gt;=0"))</f>
        <v>3</v>
      </c>
      <c r="L58" s="68">
        <f>IF(ISBLANK(F58),"",(IF(LEFT(F58,1)="-",1,0)+IF(LEFT(G58,1)="-",1,0)+IF(LEFT(H58,1)="-",1,0)+IF(LEFT(I58,1)="-",1,0)+IF(LEFT(J58,1)="-",1,0)))</f>
        <v>2</v>
      </c>
      <c r="M58" s="69">
        <f t="shared" si="2"/>
        <v>1</v>
      </c>
      <c r="N58" s="70">
        <f t="shared" si="2"/>
      </c>
      <c r="O58" s="29"/>
    </row>
    <row r="59" spans="1:15" ht="15">
      <c r="A59" s="29"/>
      <c r="B59" s="63" t="s">
        <v>175</v>
      </c>
      <c r="C59" s="64" t="str">
        <f>IF(C49&gt;"",C49,"")</f>
        <v>FUJIMURA Tomoya</v>
      </c>
      <c r="D59" s="64" t="str">
        <f>IF(G50&gt;"",G50,"")</f>
        <v>MCBEATH David</v>
      </c>
      <c r="E59" s="75"/>
      <c r="F59" s="76">
        <v>9</v>
      </c>
      <c r="G59" s="77">
        <v>2</v>
      </c>
      <c r="H59" s="74">
        <v>7</v>
      </c>
      <c r="I59" s="65"/>
      <c r="J59" s="65"/>
      <c r="K59" s="67">
        <f>IF(ISBLANK(F59),"",COUNTIF(F59:J59,"&gt;=0"))</f>
        <v>3</v>
      </c>
      <c r="L59" s="68">
        <f>IF(ISBLANK(F59),"",(IF(LEFT(F59,1)="-",1,0)+IF(LEFT(G59,1)="-",1,0)+IF(LEFT(H59,1)="-",1,0)+IF(LEFT(I59,1)="-",1,0)+IF(LEFT(J59,1)="-",1,0)))</f>
        <v>0</v>
      </c>
      <c r="M59" s="69">
        <f t="shared" si="2"/>
        <v>1</v>
      </c>
      <c r="N59" s="70">
        <f t="shared" si="2"/>
      </c>
      <c r="O59" s="29"/>
    </row>
    <row r="60" spans="1:15" ht="15.75" thickBot="1">
      <c r="A60" s="29"/>
      <c r="B60" s="63" t="s">
        <v>176</v>
      </c>
      <c r="C60" s="64" t="str">
        <f>IF(C50&gt;"",C50,"")</f>
        <v>MIYAMOTO Yukinori</v>
      </c>
      <c r="D60" s="64" t="str">
        <f>IF(G49&gt;"",G49,"")</f>
        <v>O´DRISCOLL Michael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2"/>
      </c>
      <c r="N60" s="70">
        <f t="shared" si="2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11</v>
      </c>
      <c r="L61" s="81">
        <f>IF(ISBLANK(G49),"",SUM(L56:L60))</f>
        <v>7</v>
      </c>
      <c r="M61" s="82">
        <f>IF(ISBLANK(F56),"",SUM(M56:M60))</f>
        <v>3</v>
      </c>
      <c r="N61" s="83">
        <f>IF(ISBLANK(F56),"",SUM(N56:N60))</f>
        <v>1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JPN 2</v>
      </c>
      <c r="D64" s="25" t="str">
        <f>G48</f>
        <v>ENG</v>
      </c>
      <c r="E64" s="25"/>
      <c r="F64" s="25"/>
      <c r="G64" s="25"/>
      <c r="H64" s="25"/>
      <c r="I64" s="25"/>
      <c r="J64" s="179" t="str">
        <f>IF(M61=3,C48,IF(N61=3,G48,IF(M61=5,IF(N61=5,"tasan",""),"")))</f>
        <v>JPN 2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/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150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361</v>
      </c>
      <c r="D70" s="168"/>
      <c r="E70" s="36"/>
      <c r="F70" s="34" t="s">
        <v>151</v>
      </c>
      <c r="G70" s="167" t="s">
        <v>54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212</v>
      </c>
      <c r="D71" s="170"/>
      <c r="E71" s="42"/>
      <c r="F71" s="43" t="s">
        <v>155</v>
      </c>
      <c r="G71" s="182" t="s">
        <v>282</v>
      </c>
      <c r="H71" s="183"/>
      <c r="I71" s="183"/>
      <c r="J71" s="183"/>
      <c r="K71" s="183"/>
      <c r="L71" s="183"/>
      <c r="M71" s="183"/>
      <c r="N71" s="184"/>
      <c r="O71" s="29"/>
    </row>
    <row r="72" spans="1:15" ht="15">
      <c r="A72" s="29"/>
      <c r="B72" s="47" t="s">
        <v>157</v>
      </c>
      <c r="C72" s="169" t="s">
        <v>210</v>
      </c>
      <c r="D72" s="170"/>
      <c r="E72" s="42"/>
      <c r="F72" s="48" t="s">
        <v>159</v>
      </c>
      <c r="G72" s="169" t="s">
        <v>280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212</v>
      </c>
      <c r="D74" s="170"/>
      <c r="E74" s="42"/>
      <c r="F74" s="57"/>
      <c r="G74" s="182" t="s">
        <v>282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210</v>
      </c>
      <c r="D75" s="170"/>
      <c r="E75" s="42"/>
      <c r="F75" s="59"/>
      <c r="G75" s="169" t="s">
        <v>280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KATSMAN Lev</v>
      </c>
      <c r="D78" s="64" t="str">
        <f>IF(G71&gt;"",G71,"")</f>
        <v>WEBER Lionel</v>
      </c>
      <c r="E78" s="64">
        <f>IF(E71&gt;"",E71&amp;" - "&amp;I71,"")</f>
      </c>
      <c r="F78" s="65">
        <v>8</v>
      </c>
      <c r="G78" s="65">
        <v>-9</v>
      </c>
      <c r="H78" s="66">
        <v>15</v>
      </c>
      <c r="I78" s="65">
        <v>-7</v>
      </c>
      <c r="J78" s="65">
        <v>-3</v>
      </c>
      <c r="K78" s="67">
        <f>IF(ISBLANK(F78),"",COUNTIF(F78:J78,"&gt;=0"))</f>
        <v>2</v>
      </c>
      <c r="L78" s="68">
        <f>IF(ISBLANK(F78),"",(IF(LEFT(F78,1)="-",1,0)+IF(LEFT(G78,1)="-",1,0)+IF(LEFT(H78,1)="-",1,0)+IF(LEFT(I78,1)="-",1,0)+IF(LEFT(J78,1)="-",1,0)))</f>
        <v>3</v>
      </c>
      <c r="M78" s="69">
        <f aca="true" t="shared" si="3" ref="M78:N82">IF(K78=3,1,"")</f>
      </c>
      <c r="N78" s="70">
        <f t="shared" si="3"/>
        <v>1</v>
      </c>
      <c r="O78" s="29"/>
    </row>
    <row r="79" spans="1:15" ht="15">
      <c r="A79" s="29"/>
      <c r="B79" s="63" t="s">
        <v>173</v>
      </c>
      <c r="C79" s="64" t="str">
        <f>IF(C72&gt;"",C72,"")</f>
        <v>ABUSEV Artur</v>
      </c>
      <c r="D79" s="64" t="str">
        <f>IF(G72&gt;"",G72,"")</f>
        <v>SCHMID Elia</v>
      </c>
      <c r="E79" s="64">
        <f>IF(E72&gt;"",E72&amp;" - "&amp;I72,"")</f>
      </c>
      <c r="F79" s="65">
        <v>-9</v>
      </c>
      <c r="G79" s="65">
        <v>-4</v>
      </c>
      <c r="H79" s="65">
        <v>4</v>
      </c>
      <c r="I79" s="65">
        <v>5</v>
      </c>
      <c r="J79" s="65">
        <v>5</v>
      </c>
      <c r="K79" s="67">
        <f>IF(ISBLANK(F79),"",COUNTIF(F79:J79,"&gt;=0"))</f>
        <v>3</v>
      </c>
      <c r="L79" s="68">
        <f>IF(ISBLANK(F79),"",(IF(LEFT(F79,1)="-",1,0)+IF(LEFT(G79,1)="-",1,0)+IF(LEFT(H79,1)="-",1,0)+IF(LEFT(I79,1)="-",1,0)+IF(LEFT(J79,1)="-",1,0)))</f>
        <v>2</v>
      </c>
      <c r="M79" s="69">
        <f t="shared" si="3"/>
        <v>1</v>
      </c>
      <c r="N79" s="70">
        <f t="shared" si="3"/>
      </c>
      <c r="O79" s="29"/>
    </row>
    <row r="80" spans="1:15" ht="15">
      <c r="A80" s="29"/>
      <c r="B80" s="71" t="s">
        <v>174</v>
      </c>
      <c r="C80" s="64" t="str">
        <f>IF(C74&gt;"",C74&amp;" / "&amp;C75,"")</f>
        <v>KATSMAN Lev / ABUSEV Artur</v>
      </c>
      <c r="D80" s="64" t="str">
        <f>IF(G74&gt;"",G74&amp;" / "&amp;G75,"")</f>
        <v>WEBER Lionel / SCHMID Elia</v>
      </c>
      <c r="E80" s="72"/>
      <c r="F80" s="73">
        <v>-8</v>
      </c>
      <c r="G80" s="65">
        <v>9</v>
      </c>
      <c r="H80" s="65">
        <v>11</v>
      </c>
      <c r="I80" s="74">
        <v>4</v>
      </c>
      <c r="J80" s="74"/>
      <c r="K80" s="67">
        <f>IF(ISBLANK(F80),"",COUNTIF(F80:J80,"&gt;=0"))</f>
        <v>3</v>
      </c>
      <c r="L80" s="68">
        <f>IF(ISBLANK(F80),"",(IF(LEFT(F80,1)="-",1,0)+IF(LEFT(G80,1)="-",1,0)+IF(LEFT(H80,1)="-",1,0)+IF(LEFT(I80,1)="-",1,0)+IF(LEFT(J80,1)="-",1,0)))</f>
        <v>1</v>
      </c>
      <c r="M80" s="69">
        <f t="shared" si="3"/>
        <v>1</v>
      </c>
      <c r="N80" s="70">
        <f t="shared" si="3"/>
      </c>
      <c r="O80" s="29"/>
    </row>
    <row r="81" spans="1:15" ht="15">
      <c r="A81" s="29"/>
      <c r="B81" s="63" t="s">
        <v>175</v>
      </c>
      <c r="C81" s="64" t="str">
        <f>IF(C71&gt;"",C71,"")</f>
        <v>KATSMAN Lev</v>
      </c>
      <c r="D81" s="64" t="str">
        <f>IF(G72&gt;"",G72,"")</f>
        <v>SCHMID Elia</v>
      </c>
      <c r="E81" s="75"/>
      <c r="F81" s="76">
        <v>-9</v>
      </c>
      <c r="G81" s="77">
        <v>-7</v>
      </c>
      <c r="H81" s="74">
        <v>-11</v>
      </c>
      <c r="I81" s="65"/>
      <c r="J81" s="65"/>
      <c r="K81" s="67">
        <f>IF(ISBLANK(F81),"",COUNTIF(F81:J81,"&gt;=0"))</f>
        <v>0</v>
      </c>
      <c r="L81" s="68">
        <f>IF(ISBLANK(F81),"",(IF(LEFT(F81,1)="-",1,0)+IF(LEFT(G81,1)="-",1,0)+IF(LEFT(H81,1)="-",1,0)+IF(LEFT(I81,1)="-",1,0)+IF(LEFT(J81,1)="-",1,0)))</f>
        <v>3</v>
      </c>
      <c r="M81" s="69">
        <f t="shared" si="3"/>
      </c>
      <c r="N81" s="70">
        <f t="shared" si="3"/>
        <v>1</v>
      </c>
      <c r="O81" s="29"/>
    </row>
    <row r="82" spans="1:15" ht="15.75" thickBot="1">
      <c r="A82" s="29"/>
      <c r="B82" s="63" t="s">
        <v>176</v>
      </c>
      <c r="C82" s="64" t="str">
        <f>IF(C72&gt;"",C72,"")</f>
        <v>ABUSEV Artur</v>
      </c>
      <c r="D82" s="64" t="str">
        <f>IF(G71&gt;"",G71,"")</f>
        <v>WEBER Lionel</v>
      </c>
      <c r="E82" s="75"/>
      <c r="F82" s="73">
        <v>-3</v>
      </c>
      <c r="G82" s="65">
        <v>9</v>
      </c>
      <c r="H82" s="65">
        <v>-10</v>
      </c>
      <c r="I82" s="65">
        <v>9</v>
      </c>
      <c r="J82" s="65">
        <v>-7</v>
      </c>
      <c r="K82" s="67">
        <f>IF(ISBLANK(F82),"",COUNTIF(F82:J82,"&gt;=0"))</f>
        <v>2</v>
      </c>
      <c r="L82" s="68">
        <f>IF(ISBLANK(F82),"",(IF(LEFT(F82,1)="-",1,0)+IF(LEFT(G82,1)="-",1,0)+IF(LEFT(H82,1)="-",1,0)+IF(LEFT(I82,1)="-",1,0)+IF(LEFT(J82,1)="-",1,0)))</f>
        <v>3</v>
      </c>
      <c r="M82" s="69">
        <f t="shared" si="3"/>
      </c>
      <c r="N82" s="70">
        <f t="shared" si="3"/>
        <v>1</v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10</v>
      </c>
      <c r="L83" s="81">
        <f>IF(ISBLANK(G71),"",SUM(L78:L82))</f>
        <v>12</v>
      </c>
      <c r="M83" s="82">
        <f>IF(ISBLANK(F78),"",SUM(M78:M82))</f>
        <v>2</v>
      </c>
      <c r="N83" s="83">
        <f>IF(ISBLANK(F78),"",SUM(N78:N82))</f>
        <v>3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RUS 3</v>
      </c>
      <c r="D86" s="25" t="str">
        <f>G70</f>
        <v>SUI</v>
      </c>
      <c r="E86" s="25"/>
      <c r="F86" s="25"/>
      <c r="G86" s="25"/>
      <c r="H86" s="25"/>
      <c r="I86" s="25"/>
      <c r="J86" s="179" t="str">
        <f>IF(M83=3,C70,IF(N83=3,G70,IF(M83=5,IF(N83=5,"tasan",""),"")))</f>
        <v>SUI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  <row r="89" spans="1:15" ht="15">
      <c r="A89" s="90"/>
      <c r="B89" s="23"/>
      <c r="C89" s="24" t="s">
        <v>146</v>
      </c>
      <c r="D89" s="25"/>
      <c r="E89" s="25"/>
      <c r="F89" s="23"/>
      <c r="G89" s="26" t="s">
        <v>147</v>
      </c>
      <c r="H89" s="27"/>
      <c r="I89" s="28"/>
      <c r="J89" s="163">
        <v>42341</v>
      </c>
      <c r="K89" s="164"/>
      <c r="L89" s="164"/>
      <c r="M89" s="164"/>
      <c r="N89" s="165"/>
      <c r="O89" s="29"/>
    </row>
    <row r="90" spans="1:15" ht="15">
      <c r="A90" s="90"/>
      <c r="B90" s="30"/>
      <c r="C90" s="30" t="s">
        <v>148</v>
      </c>
      <c r="D90" s="25"/>
      <c r="E90" s="25"/>
      <c r="F90" s="23"/>
      <c r="G90" s="26" t="s">
        <v>149</v>
      </c>
      <c r="H90" s="27"/>
      <c r="I90" s="28"/>
      <c r="J90" s="166" t="s">
        <v>150</v>
      </c>
      <c r="K90" s="164"/>
      <c r="L90" s="164"/>
      <c r="M90" s="164"/>
      <c r="N90" s="165"/>
      <c r="O90" s="29"/>
    </row>
    <row r="91" spans="1:15" ht="15">
      <c r="A91" s="90"/>
      <c r="B91" s="23"/>
      <c r="C91" s="31"/>
      <c r="D91" s="25"/>
      <c r="E91" s="25"/>
      <c r="F91" s="25"/>
      <c r="G91" s="32"/>
      <c r="H91" s="25"/>
      <c r="I91" s="25"/>
      <c r="J91" s="25"/>
      <c r="K91" s="25"/>
      <c r="L91" s="25"/>
      <c r="M91" s="25"/>
      <c r="N91" s="25"/>
      <c r="O91" s="33"/>
    </row>
    <row r="92" spans="1:15" ht="15">
      <c r="A92" s="29"/>
      <c r="B92" s="34" t="s">
        <v>151</v>
      </c>
      <c r="C92" s="167" t="s">
        <v>57</v>
      </c>
      <c r="D92" s="168"/>
      <c r="E92" s="36"/>
      <c r="F92" s="34" t="s">
        <v>151</v>
      </c>
      <c r="G92" s="37" t="s">
        <v>221</v>
      </c>
      <c r="H92" s="38"/>
      <c r="I92" s="38"/>
      <c r="J92" s="38"/>
      <c r="K92" s="38"/>
      <c r="L92" s="38"/>
      <c r="M92" s="38"/>
      <c r="N92" s="39"/>
      <c r="O92" s="29"/>
    </row>
    <row r="93" spans="1:15" ht="15">
      <c r="A93" s="29"/>
      <c r="B93" s="40" t="s">
        <v>153</v>
      </c>
      <c r="C93" s="169" t="s">
        <v>284</v>
      </c>
      <c r="D93" s="170"/>
      <c r="E93" s="42"/>
      <c r="F93" s="43" t="s">
        <v>155</v>
      </c>
      <c r="G93" s="91" t="s">
        <v>223</v>
      </c>
      <c r="H93" s="45"/>
      <c r="I93" s="45"/>
      <c r="J93" s="45"/>
      <c r="K93" s="45"/>
      <c r="L93" s="45"/>
      <c r="M93" s="45"/>
      <c r="N93" s="46"/>
      <c r="O93" s="29"/>
    </row>
    <row r="94" spans="1:15" ht="15">
      <c r="A94" s="29"/>
      <c r="B94" s="47" t="s">
        <v>157</v>
      </c>
      <c r="C94" s="169" t="s">
        <v>285</v>
      </c>
      <c r="D94" s="170"/>
      <c r="E94" s="42"/>
      <c r="F94" s="48" t="s">
        <v>159</v>
      </c>
      <c r="G94" s="169" t="s">
        <v>225</v>
      </c>
      <c r="H94" s="185"/>
      <c r="I94" s="185"/>
      <c r="J94" s="185"/>
      <c r="K94" s="185"/>
      <c r="L94" s="185"/>
      <c r="M94" s="185"/>
      <c r="N94" s="186"/>
      <c r="O94" s="29"/>
    </row>
    <row r="95" spans="1:15" ht="15">
      <c r="A95" s="90"/>
      <c r="B95" s="51" t="s">
        <v>161</v>
      </c>
      <c r="C95" s="52"/>
      <c r="D95" s="53"/>
      <c r="E95" s="54"/>
      <c r="F95" s="51" t="s">
        <v>161</v>
      </c>
      <c r="G95" s="52"/>
      <c r="H95" s="55"/>
      <c r="I95" s="55"/>
      <c r="J95" s="55"/>
      <c r="K95" s="55"/>
      <c r="L95" s="55"/>
      <c r="M95" s="55"/>
      <c r="N95" s="55"/>
      <c r="O95" s="33"/>
    </row>
    <row r="96" spans="1:15" ht="15">
      <c r="A96" s="29"/>
      <c r="B96" s="56"/>
      <c r="C96" s="169" t="s">
        <v>284</v>
      </c>
      <c r="D96" s="170"/>
      <c r="E96" s="42"/>
      <c r="F96" s="57"/>
      <c r="G96" s="182" t="s">
        <v>223</v>
      </c>
      <c r="H96" s="183"/>
      <c r="I96" s="183"/>
      <c r="J96" s="183"/>
      <c r="K96" s="183"/>
      <c r="L96" s="183"/>
      <c r="M96" s="183"/>
      <c r="N96" s="184"/>
      <c r="O96" s="29"/>
    </row>
    <row r="97" spans="1:15" ht="15">
      <c r="A97" s="29"/>
      <c r="B97" s="58"/>
      <c r="C97" s="169" t="s">
        <v>285</v>
      </c>
      <c r="D97" s="170"/>
      <c r="E97" s="42"/>
      <c r="F97" s="59"/>
      <c r="G97" s="169" t="s">
        <v>225</v>
      </c>
      <c r="H97" s="185"/>
      <c r="I97" s="185"/>
      <c r="J97" s="185"/>
      <c r="K97" s="185"/>
      <c r="L97" s="185"/>
      <c r="M97" s="185"/>
      <c r="N97" s="186"/>
      <c r="O97" s="29"/>
    </row>
    <row r="98" spans="1:15" ht="15">
      <c r="A98" s="90"/>
      <c r="B98" s="25"/>
      <c r="C98" s="25"/>
      <c r="D98" s="25"/>
      <c r="E98" s="25"/>
      <c r="F98" s="32" t="s">
        <v>162</v>
      </c>
      <c r="G98" s="32"/>
      <c r="H98" s="32"/>
      <c r="I98" s="32"/>
      <c r="J98" s="25"/>
      <c r="K98" s="25"/>
      <c r="L98" s="25"/>
      <c r="M98" s="60"/>
      <c r="N98" s="23"/>
      <c r="O98" s="33"/>
    </row>
    <row r="99" spans="1:15" ht="15">
      <c r="A99" s="90"/>
      <c r="B99" s="30" t="s">
        <v>163</v>
      </c>
      <c r="C99" s="25"/>
      <c r="D99" s="25"/>
      <c r="E99" s="25"/>
      <c r="F99" s="61" t="s">
        <v>164</v>
      </c>
      <c r="G99" s="61" t="s">
        <v>165</v>
      </c>
      <c r="H99" s="61" t="s">
        <v>166</v>
      </c>
      <c r="I99" s="61" t="s">
        <v>167</v>
      </c>
      <c r="J99" s="61" t="s">
        <v>168</v>
      </c>
      <c r="K99" s="177" t="s">
        <v>169</v>
      </c>
      <c r="L99" s="178"/>
      <c r="M99" s="61" t="s">
        <v>170</v>
      </c>
      <c r="N99" s="62" t="s">
        <v>171</v>
      </c>
      <c r="O99" s="29"/>
    </row>
    <row r="100" spans="1:15" ht="15">
      <c r="A100" s="29"/>
      <c r="B100" s="63" t="s">
        <v>172</v>
      </c>
      <c r="C100" s="64" t="str">
        <f>IF(C93&gt;"",C93,"")</f>
        <v>SCHOU NIELSEN Claus</v>
      </c>
      <c r="D100" s="64" t="str">
        <f>IF(G93&gt;"",G93,"")</f>
        <v>UEMURA Keiya</v>
      </c>
      <c r="E100" s="64">
        <f>IF(E93&gt;"",E93&amp;" - "&amp;I93,"")</f>
      </c>
      <c r="F100" s="65">
        <v>-9</v>
      </c>
      <c r="G100" s="65">
        <v>-8</v>
      </c>
      <c r="H100" s="66">
        <v>9</v>
      </c>
      <c r="I100" s="65">
        <v>-8</v>
      </c>
      <c r="J100" s="65"/>
      <c r="K100" s="67">
        <f>IF(ISBLANK(F100),"",COUNTIF(F100:J100,"&gt;=0"))</f>
        <v>1</v>
      </c>
      <c r="L100" s="68">
        <f>IF(ISBLANK(F100),"",(IF(LEFT(F100,1)="-",1,0)+IF(LEFT(G100,1)="-",1,0)+IF(LEFT(H100,1)="-",1,0)+IF(LEFT(I100,1)="-",1,0)+IF(LEFT(J100,1)="-",1,0)))</f>
        <v>3</v>
      </c>
      <c r="M100" s="69">
        <f aca="true" t="shared" si="4" ref="M100:N104">IF(K100=3,1,"")</f>
      </c>
      <c r="N100" s="70">
        <f t="shared" si="4"/>
        <v>1</v>
      </c>
      <c r="O100" s="29"/>
    </row>
    <row r="101" spans="1:15" ht="15">
      <c r="A101" s="29"/>
      <c r="B101" s="63" t="s">
        <v>173</v>
      </c>
      <c r="C101" s="64" t="str">
        <f>IF(C94&gt;"",C94,"")</f>
        <v>RASMUSSEN Tobias</v>
      </c>
      <c r="D101" s="64" t="str">
        <f>IF(G94&gt;"",G94,"")</f>
        <v>TAZOE Kenta</v>
      </c>
      <c r="E101" s="64">
        <f>IF(E94&gt;"",E94&amp;" - "&amp;I94,"")</f>
      </c>
      <c r="F101" s="65">
        <v>11</v>
      </c>
      <c r="G101" s="65">
        <v>-3</v>
      </c>
      <c r="H101" s="65">
        <v>9</v>
      </c>
      <c r="I101" s="65">
        <v>-7</v>
      </c>
      <c r="J101" s="65">
        <v>-7</v>
      </c>
      <c r="K101" s="67">
        <f>IF(ISBLANK(F101),"",COUNTIF(F101:J101,"&gt;=0"))</f>
        <v>2</v>
      </c>
      <c r="L101" s="68">
        <f>IF(ISBLANK(F101),"",(IF(LEFT(F101,1)="-",1,0)+IF(LEFT(G101,1)="-",1,0)+IF(LEFT(H101,1)="-",1,0)+IF(LEFT(I101,1)="-",1,0)+IF(LEFT(J101,1)="-",1,0)))</f>
        <v>3</v>
      </c>
      <c r="M101" s="69">
        <f t="shared" si="4"/>
      </c>
      <c r="N101" s="70">
        <f t="shared" si="4"/>
        <v>1</v>
      </c>
      <c r="O101" s="29"/>
    </row>
    <row r="102" spans="1:15" ht="15">
      <c r="A102" s="29"/>
      <c r="B102" s="71" t="s">
        <v>174</v>
      </c>
      <c r="C102" s="64" t="str">
        <f>IF(C96&gt;"",C96&amp;" / "&amp;C97,"")</f>
        <v>SCHOU NIELSEN Claus / RASMUSSEN Tobias</v>
      </c>
      <c r="D102" s="64" t="str">
        <f>IF(G96&gt;"",G96&amp;" / "&amp;G97,"")</f>
        <v>UEMURA Keiya / TAZOE Kenta</v>
      </c>
      <c r="E102" s="72"/>
      <c r="F102" s="73">
        <v>7</v>
      </c>
      <c r="G102" s="65">
        <v>-8</v>
      </c>
      <c r="H102" s="65">
        <v>-6</v>
      </c>
      <c r="I102" s="74">
        <v>-4</v>
      </c>
      <c r="J102" s="74"/>
      <c r="K102" s="67">
        <f>IF(ISBLANK(F102),"",COUNTIF(F102:J102,"&gt;=0"))</f>
        <v>1</v>
      </c>
      <c r="L102" s="68">
        <f>IF(ISBLANK(F102),"",(IF(LEFT(F102,1)="-",1,0)+IF(LEFT(G102,1)="-",1,0)+IF(LEFT(H102,1)="-",1,0)+IF(LEFT(I102,1)="-",1,0)+IF(LEFT(J102,1)="-",1,0)))</f>
        <v>3</v>
      </c>
      <c r="M102" s="69">
        <f t="shared" si="4"/>
      </c>
      <c r="N102" s="70">
        <f t="shared" si="4"/>
        <v>1</v>
      </c>
      <c r="O102" s="29"/>
    </row>
    <row r="103" spans="1:15" ht="15">
      <c r="A103" s="29"/>
      <c r="B103" s="63" t="s">
        <v>175</v>
      </c>
      <c r="C103" s="64" t="str">
        <f>IF(C93&gt;"",C93,"")</f>
        <v>SCHOU NIELSEN Claus</v>
      </c>
      <c r="D103" s="64" t="str">
        <f>IF(G94&gt;"",G94,"")</f>
        <v>TAZOE Kenta</v>
      </c>
      <c r="E103" s="75"/>
      <c r="F103" s="76"/>
      <c r="G103" s="77"/>
      <c r="H103" s="74"/>
      <c r="I103" s="65"/>
      <c r="J103" s="65"/>
      <c r="K103" s="67">
        <f>IF(ISBLANK(F103),"",COUNTIF(F103:J103,"&gt;=0"))</f>
      </c>
      <c r="L103" s="68">
        <f>IF(ISBLANK(F103),"",(IF(LEFT(F103,1)="-",1,0)+IF(LEFT(G103,1)="-",1,0)+IF(LEFT(H103,1)="-",1,0)+IF(LEFT(I103,1)="-",1,0)+IF(LEFT(J103,1)="-",1,0)))</f>
      </c>
      <c r="M103" s="69">
        <f t="shared" si="4"/>
      </c>
      <c r="N103" s="70">
        <f t="shared" si="4"/>
      </c>
      <c r="O103" s="29"/>
    </row>
    <row r="104" spans="1:15" ht="15.75" thickBot="1">
      <c r="A104" s="29"/>
      <c r="B104" s="63" t="s">
        <v>176</v>
      </c>
      <c r="C104" s="64" t="str">
        <f>IF(C94&gt;"",C94,"")</f>
        <v>RASMUSSEN Tobias</v>
      </c>
      <c r="D104" s="64" t="str">
        <f>IF(G93&gt;"",G93,"")</f>
        <v>UEMURA Keiya</v>
      </c>
      <c r="E104" s="75"/>
      <c r="F104" s="73"/>
      <c r="G104" s="65"/>
      <c r="H104" s="65"/>
      <c r="I104" s="65"/>
      <c r="J104" s="65"/>
      <c r="K104" s="67">
        <f>IF(ISBLANK(F104),"",COUNTIF(F104:J104,"&gt;=0"))</f>
      </c>
      <c r="L104" s="68">
        <f>IF(ISBLANK(F104),"",(IF(LEFT(F104,1)="-",1,0)+IF(LEFT(G104,1)="-",1,0)+IF(LEFT(H104,1)="-",1,0)+IF(LEFT(I104,1)="-",1,0)+IF(LEFT(J104,1)="-",1,0)))</f>
      </c>
      <c r="M104" s="69">
        <f t="shared" si="4"/>
      </c>
      <c r="N104" s="70">
        <f t="shared" si="4"/>
      </c>
      <c r="O104" s="29"/>
    </row>
    <row r="105" spans="1:15" ht="15.75" thickBot="1">
      <c r="A105" s="90"/>
      <c r="B105" s="25"/>
      <c r="C105" s="25"/>
      <c r="D105" s="25"/>
      <c r="E105" s="25"/>
      <c r="F105" s="25"/>
      <c r="G105" s="25"/>
      <c r="H105" s="25"/>
      <c r="I105" s="78" t="s">
        <v>177</v>
      </c>
      <c r="J105" s="79"/>
      <c r="K105" s="80">
        <f>IF(ISBLANK(C93),"",SUM(K100:K104))</f>
        <v>4</v>
      </c>
      <c r="L105" s="81">
        <f>IF(ISBLANK(G93),"",SUM(L100:L104))</f>
        <v>9</v>
      </c>
      <c r="M105" s="82">
        <f>IF(ISBLANK(F100),"",SUM(M100:M104))</f>
        <v>0</v>
      </c>
      <c r="N105" s="83">
        <f>IF(ISBLANK(F100),"",SUM(N100:N104))</f>
        <v>3</v>
      </c>
      <c r="O105" s="29"/>
    </row>
    <row r="106" spans="1:15" ht="15">
      <c r="A106" s="90"/>
      <c r="B106" s="25" t="s">
        <v>178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3"/>
    </row>
    <row r="107" spans="1:15" ht="15">
      <c r="A107" s="90"/>
      <c r="B107" s="84"/>
      <c r="C107" s="25" t="s">
        <v>179</v>
      </c>
      <c r="D107" s="25" t="s">
        <v>180</v>
      </c>
      <c r="E107" s="23"/>
      <c r="F107" s="25"/>
      <c r="G107" s="25" t="s">
        <v>181</v>
      </c>
      <c r="H107" s="23"/>
      <c r="I107" s="25"/>
      <c r="J107" s="23" t="s">
        <v>182</v>
      </c>
      <c r="K107" s="23"/>
      <c r="L107" s="25"/>
      <c r="M107" s="25"/>
      <c r="N107" s="25"/>
      <c r="O107" s="33"/>
    </row>
    <row r="108" spans="1:15" ht="15.75" thickBot="1">
      <c r="A108" s="90"/>
      <c r="B108" s="85"/>
      <c r="C108" s="86" t="str">
        <f>C92</f>
        <v>DEN</v>
      </c>
      <c r="D108" s="25" t="str">
        <f>G92</f>
        <v>JPN 1</v>
      </c>
      <c r="E108" s="25"/>
      <c r="F108" s="25"/>
      <c r="G108" s="25"/>
      <c r="H108" s="25"/>
      <c r="I108" s="25"/>
      <c r="J108" s="179" t="str">
        <f>IF(M105=3,C92,IF(N105=3,G92,IF(M105=5,IF(N105=5,"tasan",""),"")))</f>
        <v>JPN 1</v>
      </c>
      <c r="K108" s="180"/>
      <c r="L108" s="180"/>
      <c r="M108" s="180"/>
      <c r="N108" s="181"/>
      <c r="O108" s="29"/>
    </row>
    <row r="109" spans="1:15" ht="15">
      <c r="A109" s="92"/>
      <c r="B109" s="87"/>
      <c r="C109" s="87"/>
      <c r="D109" s="87"/>
      <c r="E109" s="87"/>
      <c r="F109" s="87"/>
      <c r="G109" s="87"/>
      <c r="H109" s="87"/>
      <c r="I109" s="87"/>
      <c r="J109" s="88"/>
      <c r="K109" s="88"/>
      <c r="L109" s="88"/>
      <c r="M109" s="88"/>
      <c r="N109" s="88"/>
      <c r="O109" s="89"/>
    </row>
    <row r="111" spans="1:15" ht="15">
      <c r="A111" s="90"/>
      <c r="B111" s="23"/>
      <c r="C111" s="24" t="s">
        <v>146</v>
      </c>
      <c r="D111" s="25"/>
      <c r="E111" s="25"/>
      <c r="F111" s="23"/>
      <c r="G111" s="26" t="s">
        <v>147</v>
      </c>
      <c r="H111" s="27"/>
      <c r="I111" s="28"/>
      <c r="J111" s="163">
        <v>42341</v>
      </c>
      <c r="K111" s="164"/>
      <c r="L111" s="164"/>
      <c r="M111" s="164"/>
      <c r="N111" s="165"/>
      <c r="O111" s="29"/>
    </row>
    <row r="112" spans="1:15" ht="15">
      <c r="A112" s="90"/>
      <c r="B112" s="30"/>
      <c r="C112" s="30" t="s">
        <v>148</v>
      </c>
      <c r="D112" s="25"/>
      <c r="E112" s="25"/>
      <c r="F112" s="23"/>
      <c r="G112" s="26" t="s">
        <v>149</v>
      </c>
      <c r="H112" s="27"/>
      <c r="I112" s="28"/>
      <c r="J112" s="166" t="s">
        <v>150</v>
      </c>
      <c r="K112" s="164"/>
      <c r="L112" s="164"/>
      <c r="M112" s="164"/>
      <c r="N112" s="165"/>
      <c r="O112" s="29"/>
    </row>
    <row r="113" spans="1:15" ht="15">
      <c r="A113" s="90"/>
      <c r="B113" s="23"/>
      <c r="C113" s="31"/>
      <c r="D113" s="25"/>
      <c r="E113" s="25"/>
      <c r="F113" s="25"/>
      <c r="G113" s="32"/>
      <c r="H113" s="25"/>
      <c r="I113" s="25"/>
      <c r="J113" s="25"/>
      <c r="K113" s="25"/>
      <c r="L113" s="25"/>
      <c r="M113" s="25"/>
      <c r="N113" s="25"/>
      <c r="O113" s="33"/>
    </row>
    <row r="114" spans="1:15" ht="15">
      <c r="A114" s="29"/>
      <c r="B114" s="34" t="s">
        <v>151</v>
      </c>
      <c r="C114" s="167" t="s">
        <v>290</v>
      </c>
      <c r="D114" s="168"/>
      <c r="E114" s="36"/>
      <c r="F114" s="34" t="s">
        <v>151</v>
      </c>
      <c r="G114" s="167" t="s">
        <v>293</v>
      </c>
      <c r="H114" s="168"/>
      <c r="I114" s="38"/>
      <c r="J114" s="38"/>
      <c r="K114" s="38"/>
      <c r="L114" s="38"/>
      <c r="M114" s="38"/>
      <c r="N114" s="39"/>
      <c r="O114" s="29"/>
    </row>
    <row r="115" spans="1:15" ht="15">
      <c r="A115" s="29"/>
      <c r="B115" s="40" t="s">
        <v>153</v>
      </c>
      <c r="C115" s="169" t="s">
        <v>291</v>
      </c>
      <c r="D115" s="170"/>
      <c r="E115" s="42"/>
      <c r="F115" s="43" t="s">
        <v>155</v>
      </c>
      <c r="G115" s="182" t="s">
        <v>294</v>
      </c>
      <c r="H115" s="183"/>
      <c r="I115" s="183"/>
      <c r="J115" s="183"/>
      <c r="K115" s="183"/>
      <c r="L115" s="183"/>
      <c r="M115" s="183"/>
      <c r="N115" s="184"/>
      <c r="O115" s="29"/>
    </row>
    <row r="116" spans="1:15" ht="15">
      <c r="A116" s="29"/>
      <c r="B116" s="47" t="s">
        <v>157</v>
      </c>
      <c r="C116" s="169" t="s">
        <v>292</v>
      </c>
      <c r="D116" s="170"/>
      <c r="E116" s="42"/>
      <c r="F116" s="48" t="s">
        <v>159</v>
      </c>
      <c r="G116" s="169" t="s">
        <v>295</v>
      </c>
      <c r="H116" s="185"/>
      <c r="I116" s="185"/>
      <c r="J116" s="185"/>
      <c r="K116" s="185"/>
      <c r="L116" s="185"/>
      <c r="M116" s="185"/>
      <c r="N116" s="186"/>
      <c r="O116" s="29"/>
    </row>
    <row r="117" spans="1:15" ht="15">
      <c r="A117" s="90"/>
      <c r="B117" s="51" t="s">
        <v>161</v>
      </c>
      <c r="C117" s="52"/>
      <c r="D117" s="53"/>
      <c r="E117" s="54"/>
      <c r="F117" s="51" t="s">
        <v>161</v>
      </c>
      <c r="G117" s="52"/>
      <c r="H117" s="55"/>
      <c r="I117" s="55"/>
      <c r="J117" s="55"/>
      <c r="K117" s="55"/>
      <c r="L117" s="55"/>
      <c r="M117" s="55"/>
      <c r="N117" s="55"/>
      <c r="O117" s="33"/>
    </row>
    <row r="118" spans="1:15" ht="15">
      <c r="A118" s="29"/>
      <c r="B118" s="56"/>
      <c r="C118" s="169" t="s">
        <v>291</v>
      </c>
      <c r="D118" s="170"/>
      <c r="E118" s="42"/>
      <c r="F118" s="57"/>
      <c r="G118" s="182" t="s">
        <v>294</v>
      </c>
      <c r="H118" s="183"/>
      <c r="I118" s="183"/>
      <c r="J118" s="183"/>
      <c r="K118" s="183"/>
      <c r="L118" s="183"/>
      <c r="M118" s="183"/>
      <c r="N118" s="184"/>
      <c r="O118" s="29"/>
    </row>
    <row r="119" spans="1:15" ht="15">
      <c r="A119" s="29"/>
      <c r="B119" s="58"/>
      <c r="C119" s="169" t="s">
        <v>292</v>
      </c>
      <c r="D119" s="170"/>
      <c r="E119" s="42"/>
      <c r="F119" s="59"/>
      <c r="G119" s="169" t="s">
        <v>295</v>
      </c>
      <c r="H119" s="185"/>
      <c r="I119" s="185"/>
      <c r="J119" s="185"/>
      <c r="K119" s="185"/>
      <c r="L119" s="185"/>
      <c r="M119" s="185"/>
      <c r="N119" s="186"/>
      <c r="O119" s="29"/>
    </row>
    <row r="120" spans="1:15" ht="15">
      <c r="A120" s="90"/>
      <c r="B120" s="25"/>
      <c r="C120" s="25"/>
      <c r="D120" s="25"/>
      <c r="E120" s="25"/>
      <c r="F120" s="32" t="s">
        <v>162</v>
      </c>
      <c r="G120" s="32"/>
      <c r="H120" s="32"/>
      <c r="I120" s="32"/>
      <c r="J120" s="25"/>
      <c r="K120" s="25"/>
      <c r="L120" s="25"/>
      <c r="M120" s="60"/>
      <c r="N120" s="23"/>
      <c r="O120" s="33"/>
    </row>
    <row r="121" spans="1:15" ht="15">
      <c r="A121" s="90"/>
      <c r="B121" s="30" t="s">
        <v>163</v>
      </c>
      <c r="C121" s="25"/>
      <c r="D121" s="25"/>
      <c r="E121" s="25"/>
      <c r="F121" s="61" t="s">
        <v>164</v>
      </c>
      <c r="G121" s="61" t="s">
        <v>165</v>
      </c>
      <c r="H121" s="61" t="s">
        <v>166</v>
      </c>
      <c r="I121" s="61" t="s">
        <v>167</v>
      </c>
      <c r="J121" s="61" t="s">
        <v>168</v>
      </c>
      <c r="K121" s="177" t="s">
        <v>169</v>
      </c>
      <c r="L121" s="178"/>
      <c r="M121" s="61" t="s">
        <v>170</v>
      </c>
      <c r="N121" s="62" t="s">
        <v>171</v>
      </c>
      <c r="O121" s="29"/>
    </row>
    <row r="122" spans="1:15" ht="15">
      <c r="A122" s="29"/>
      <c r="B122" s="63" t="s">
        <v>172</v>
      </c>
      <c r="C122" s="64" t="str">
        <f>IF(C115&gt;"",C115,"")</f>
        <v>RECH DALDOSSO Marco</v>
      </c>
      <c r="D122" s="64" t="str">
        <f>IF(G115&gt;"",G115,"")</f>
        <v>ZHOLUDEV Denis</v>
      </c>
      <c r="E122" s="64">
        <f>IF(E115&gt;"",E115&amp;" - "&amp;I115,"")</f>
      </c>
      <c r="F122" s="65">
        <v>4</v>
      </c>
      <c r="G122" s="65">
        <v>9</v>
      </c>
      <c r="H122" s="66">
        <v>4</v>
      </c>
      <c r="I122" s="65"/>
      <c r="J122" s="65"/>
      <c r="K122" s="67">
        <f>IF(ISBLANK(F122),"",COUNTIF(F122:J122,"&gt;=0"))</f>
        <v>3</v>
      </c>
      <c r="L122" s="68">
        <f>IF(ISBLANK(F122),"",(IF(LEFT(F122,1)="-",1,0)+IF(LEFT(G122,1)="-",1,0)+IF(LEFT(H122,1)="-",1,0)+IF(LEFT(I122,1)="-",1,0)+IF(LEFT(J122,1)="-",1,0)))</f>
        <v>0</v>
      </c>
      <c r="M122" s="69">
        <f aca="true" t="shared" si="5" ref="M122:N126">IF(K122=3,1,"")</f>
        <v>1</v>
      </c>
      <c r="N122" s="70">
        <f t="shared" si="5"/>
      </c>
      <c r="O122" s="29"/>
    </row>
    <row r="123" spans="1:15" ht="15">
      <c r="A123" s="29"/>
      <c r="B123" s="63" t="s">
        <v>173</v>
      </c>
      <c r="C123" s="64" t="str">
        <f>IF(C116&gt;"",C116,"")</f>
        <v>QIAN Cheng</v>
      </c>
      <c r="D123" s="64" t="str">
        <f>IF(G116&gt;"",G116,"")</f>
        <v>GERASSIMENKO Kirill</v>
      </c>
      <c r="E123" s="64">
        <f>IF(E116&gt;"",E116&amp;" - "&amp;I116,"")</f>
      </c>
      <c r="F123" s="65">
        <v>8</v>
      </c>
      <c r="G123" s="65">
        <v>9</v>
      </c>
      <c r="H123" s="65">
        <v>6</v>
      </c>
      <c r="I123" s="65"/>
      <c r="J123" s="65"/>
      <c r="K123" s="67">
        <f>IF(ISBLANK(F123),"",COUNTIF(F123:J123,"&gt;=0"))</f>
        <v>3</v>
      </c>
      <c r="L123" s="68">
        <f>IF(ISBLANK(F123),"",(IF(LEFT(F123,1)="-",1,0)+IF(LEFT(G123,1)="-",1,0)+IF(LEFT(H123,1)="-",1,0)+IF(LEFT(I123,1)="-",1,0)+IF(LEFT(J123,1)="-",1,0)))</f>
        <v>0</v>
      </c>
      <c r="M123" s="69">
        <f t="shared" si="5"/>
        <v>1</v>
      </c>
      <c r="N123" s="70">
        <f t="shared" si="5"/>
      </c>
      <c r="O123" s="29"/>
    </row>
    <row r="124" spans="1:15" ht="15">
      <c r="A124" s="29"/>
      <c r="B124" s="71" t="s">
        <v>174</v>
      </c>
      <c r="C124" s="64" t="str">
        <f>IF(C118&gt;"",C118&amp;" / "&amp;C119,"")</f>
        <v>RECH DALDOSSO Marco / QIAN Cheng</v>
      </c>
      <c r="D124" s="64" t="str">
        <f>IF(G118&gt;"",G118&amp;" / "&amp;G119,"")</f>
        <v>ZHOLUDEV Denis / GERASSIMENKO Kirill</v>
      </c>
      <c r="E124" s="72"/>
      <c r="F124" s="73">
        <v>9</v>
      </c>
      <c r="G124" s="65">
        <v>7</v>
      </c>
      <c r="H124" s="65">
        <v>4</v>
      </c>
      <c r="I124" s="74"/>
      <c r="J124" s="74"/>
      <c r="K124" s="67">
        <f>IF(ISBLANK(F124),"",COUNTIF(F124:J124,"&gt;=0"))</f>
        <v>3</v>
      </c>
      <c r="L124" s="68">
        <f>IF(ISBLANK(F124),"",(IF(LEFT(F124,1)="-",1,0)+IF(LEFT(G124,1)="-",1,0)+IF(LEFT(H124,1)="-",1,0)+IF(LEFT(I124,1)="-",1,0)+IF(LEFT(J124,1)="-",1,0)))</f>
        <v>0</v>
      </c>
      <c r="M124" s="69">
        <f t="shared" si="5"/>
        <v>1</v>
      </c>
      <c r="N124" s="70">
        <f t="shared" si="5"/>
      </c>
      <c r="O124" s="29"/>
    </row>
    <row r="125" spans="1:15" ht="15">
      <c r="A125" s="29"/>
      <c r="B125" s="63" t="s">
        <v>175</v>
      </c>
      <c r="C125" s="64" t="str">
        <f>IF(C115&gt;"",C115,"")</f>
        <v>RECH DALDOSSO Marco</v>
      </c>
      <c r="D125" s="64" t="str">
        <f>IF(G116&gt;"",G116,"")</f>
        <v>GERASSIMENKO Kirill</v>
      </c>
      <c r="E125" s="75"/>
      <c r="F125" s="76"/>
      <c r="G125" s="77"/>
      <c r="H125" s="74"/>
      <c r="I125" s="65"/>
      <c r="J125" s="65"/>
      <c r="K125" s="67">
        <f>IF(ISBLANK(F125),"",COUNTIF(F125:J125,"&gt;=0"))</f>
      </c>
      <c r="L125" s="68">
        <f>IF(ISBLANK(F125),"",(IF(LEFT(F125,1)="-",1,0)+IF(LEFT(G125,1)="-",1,0)+IF(LEFT(H125,1)="-",1,0)+IF(LEFT(I125,1)="-",1,0)+IF(LEFT(J125,1)="-",1,0)))</f>
      </c>
      <c r="M125" s="69">
        <f t="shared" si="5"/>
      </c>
      <c r="N125" s="70">
        <f t="shared" si="5"/>
      </c>
      <c r="O125" s="29"/>
    </row>
    <row r="126" spans="1:15" ht="15.75" thickBot="1">
      <c r="A126" s="29"/>
      <c r="B126" s="63" t="s">
        <v>176</v>
      </c>
      <c r="C126" s="64" t="str">
        <f>IF(C116&gt;"",C116,"")</f>
        <v>QIAN Cheng</v>
      </c>
      <c r="D126" s="64" t="str">
        <f>IF(G115&gt;"",G115,"")</f>
        <v>ZHOLUDEV Denis</v>
      </c>
      <c r="E126" s="75"/>
      <c r="F126" s="73"/>
      <c r="G126" s="65"/>
      <c r="H126" s="65"/>
      <c r="I126" s="65"/>
      <c r="J126" s="65"/>
      <c r="K126" s="67">
        <f>IF(ISBLANK(F126),"",COUNTIF(F126:J126,"&gt;=0"))</f>
      </c>
      <c r="L126" s="68">
        <f>IF(ISBLANK(F126),"",(IF(LEFT(F126,1)="-",1,0)+IF(LEFT(G126,1)="-",1,0)+IF(LEFT(H126,1)="-",1,0)+IF(LEFT(I126,1)="-",1,0)+IF(LEFT(J126,1)="-",1,0)))</f>
      </c>
      <c r="M126" s="69">
        <f t="shared" si="5"/>
      </c>
      <c r="N126" s="70">
        <f t="shared" si="5"/>
      </c>
      <c r="O126" s="29"/>
    </row>
    <row r="127" spans="1:15" ht="15.75" thickBot="1">
      <c r="A127" s="90"/>
      <c r="B127" s="25"/>
      <c r="C127" s="25"/>
      <c r="D127" s="25"/>
      <c r="E127" s="25"/>
      <c r="F127" s="25"/>
      <c r="G127" s="25"/>
      <c r="H127" s="25"/>
      <c r="I127" s="78" t="s">
        <v>177</v>
      </c>
      <c r="J127" s="79"/>
      <c r="K127" s="80">
        <f>IF(ISBLANK(C115),"",SUM(K122:K126))</f>
        <v>9</v>
      </c>
      <c r="L127" s="81">
        <f>IF(ISBLANK(G115),"",SUM(L122:L126))</f>
        <v>0</v>
      </c>
      <c r="M127" s="82">
        <f>IF(ISBLANK(F122),"",SUM(M122:M126))</f>
        <v>3</v>
      </c>
      <c r="N127" s="83">
        <f>IF(ISBLANK(F122),"",SUM(N122:N126))</f>
        <v>0</v>
      </c>
      <c r="O127" s="29"/>
    </row>
    <row r="128" spans="1:15" ht="15">
      <c r="A128" s="90"/>
      <c r="B128" s="25" t="s">
        <v>178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33"/>
    </row>
    <row r="129" spans="1:15" ht="15">
      <c r="A129" s="90"/>
      <c r="B129" s="84"/>
      <c r="C129" s="25" t="s">
        <v>179</v>
      </c>
      <c r="D129" s="25" t="s">
        <v>180</v>
      </c>
      <c r="E129" s="23"/>
      <c r="F129" s="25"/>
      <c r="G129" s="25" t="s">
        <v>181</v>
      </c>
      <c r="H129" s="23"/>
      <c r="I129" s="25"/>
      <c r="J129" s="23" t="s">
        <v>182</v>
      </c>
      <c r="K129" s="23"/>
      <c r="L129" s="25"/>
      <c r="M129" s="25"/>
      <c r="N129" s="25"/>
      <c r="O129" s="33"/>
    </row>
    <row r="130" spans="1:15" ht="15.75" thickBot="1">
      <c r="A130" s="90"/>
      <c r="B130" s="85"/>
      <c r="C130" s="86" t="str">
        <f>C114</f>
        <v>ITA 2</v>
      </c>
      <c r="D130" s="25" t="str">
        <f>G114</f>
        <v>KAZ 1</v>
      </c>
      <c r="E130" s="25"/>
      <c r="F130" s="25"/>
      <c r="G130" s="25"/>
      <c r="H130" s="25"/>
      <c r="I130" s="25"/>
      <c r="J130" s="179" t="str">
        <f>IF(M127=3,C114,IF(N127=3,G114,IF(M127=5,IF(N127=5,"tasan",""),"")))</f>
        <v>ITA 2</v>
      </c>
      <c r="K130" s="180"/>
      <c r="L130" s="180"/>
      <c r="M130" s="180"/>
      <c r="N130" s="181"/>
      <c r="O130" s="29"/>
    </row>
    <row r="131" spans="1:15" ht="15">
      <c r="A131" s="92"/>
      <c r="B131" s="87"/>
      <c r="C131" s="87"/>
      <c r="D131" s="87"/>
      <c r="E131" s="87"/>
      <c r="F131" s="87"/>
      <c r="G131" s="87"/>
      <c r="H131" s="87"/>
      <c r="I131" s="87"/>
      <c r="J131" s="88"/>
      <c r="K131" s="88"/>
      <c r="L131" s="88"/>
      <c r="M131" s="88"/>
      <c r="N131" s="88"/>
      <c r="O131" s="89"/>
    </row>
    <row r="133" spans="1:15" ht="15">
      <c r="A133" s="90"/>
      <c r="B133" s="23"/>
      <c r="C133" s="24" t="s">
        <v>146</v>
      </c>
      <c r="D133" s="25"/>
      <c r="E133" s="25"/>
      <c r="F133" s="23"/>
      <c r="G133" s="26" t="s">
        <v>147</v>
      </c>
      <c r="H133" s="27"/>
      <c r="I133" s="28"/>
      <c r="J133" s="163">
        <v>42341</v>
      </c>
      <c r="K133" s="164"/>
      <c r="L133" s="164"/>
      <c r="M133" s="164"/>
      <c r="N133" s="165"/>
      <c r="O133" s="29"/>
    </row>
    <row r="134" spans="1:15" ht="15">
      <c r="A134" s="90"/>
      <c r="B134" s="30"/>
      <c r="C134" s="30" t="s">
        <v>148</v>
      </c>
      <c r="D134" s="25"/>
      <c r="E134" s="25"/>
      <c r="F134" s="23"/>
      <c r="G134" s="26" t="s">
        <v>149</v>
      </c>
      <c r="H134" s="27"/>
      <c r="I134" s="28"/>
      <c r="J134" s="166" t="s">
        <v>150</v>
      </c>
      <c r="K134" s="164"/>
      <c r="L134" s="164"/>
      <c r="M134" s="164"/>
      <c r="N134" s="165"/>
      <c r="O134" s="29"/>
    </row>
    <row r="135" spans="1:15" ht="15">
      <c r="A135" s="90"/>
      <c r="B135" s="23"/>
      <c r="C135" s="31"/>
      <c r="D135" s="25"/>
      <c r="E135" s="25"/>
      <c r="F135" s="25"/>
      <c r="G135" s="32"/>
      <c r="H135" s="25"/>
      <c r="I135" s="25"/>
      <c r="J135" s="25"/>
      <c r="K135" s="25"/>
      <c r="L135" s="25"/>
      <c r="M135" s="25"/>
      <c r="N135" s="25"/>
      <c r="O135" s="33"/>
    </row>
    <row r="136" spans="1:15" ht="15">
      <c r="A136" s="29"/>
      <c r="B136" s="34" t="s">
        <v>151</v>
      </c>
      <c r="C136" s="167" t="s">
        <v>298</v>
      </c>
      <c r="D136" s="168"/>
      <c r="E136" s="36"/>
      <c r="F136" s="34" t="s">
        <v>151</v>
      </c>
      <c r="G136" s="167" t="s">
        <v>88</v>
      </c>
      <c r="H136" s="168"/>
      <c r="I136" s="38"/>
      <c r="J136" s="38"/>
      <c r="K136" s="38"/>
      <c r="L136" s="38"/>
      <c r="M136" s="38"/>
      <c r="N136" s="39"/>
      <c r="O136" s="29"/>
    </row>
    <row r="137" spans="1:15" ht="15">
      <c r="A137" s="29"/>
      <c r="B137" s="40" t="s">
        <v>153</v>
      </c>
      <c r="C137" s="169" t="s">
        <v>299</v>
      </c>
      <c r="D137" s="170"/>
      <c r="E137" s="42"/>
      <c r="F137" s="43" t="s">
        <v>155</v>
      </c>
      <c r="G137" s="182" t="s">
        <v>236</v>
      </c>
      <c r="H137" s="183"/>
      <c r="I137" s="183"/>
      <c r="J137" s="183"/>
      <c r="K137" s="183"/>
      <c r="L137" s="183"/>
      <c r="M137" s="183"/>
      <c r="N137" s="184"/>
      <c r="O137" s="29"/>
    </row>
    <row r="138" spans="1:15" ht="15">
      <c r="A138" s="29"/>
      <c r="B138" s="47" t="s">
        <v>157</v>
      </c>
      <c r="C138" s="169" t="s">
        <v>300</v>
      </c>
      <c r="D138" s="170"/>
      <c r="E138" s="42"/>
      <c r="F138" s="48" t="s">
        <v>159</v>
      </c>
      <c r="G138" s="182" t="s">
        <v>238</v>
      </c>
      <c r="H138" s="183"/>
      <c r="I138" s="183"/>
      <c r="J138" s="183"/>
      <c r="K138" s="183"/>
      <c r="L138" s="183"/>
      <c r="M138" s="183"/>
      <c r="N138" s="184"/>
      <c r="O138" s="29"/>
    </row>
    <row r="139" spans="1:15" ht="15">
      <c r="A139" s="90"/>
      <c r="B139" s="51" t="s">
        <v>161</v>
      </c>
      <c r="C139" s="52"/>
      <c r="D139" s="53"/>
      <c r="E139" s="54"/>
      <c r="F139" s="51" t="s">
        <v>161</v>
      </c>
      <c r="G139" s="52"/>
      <c r="H139" s="55"/>
      <c r="I139" s="55"/>
      <c r="J139" s="55"/>
      <c r="K139" s="55"/>
      <c r="L139" s="55"/>
      <c r="M139" s="55"/>
      <c r="N139" s="55"/>
      <c r="O139" s="33"/>
    </row>
    <row r="140" spans="1:15" ht="15">
      <c r="A140" s="29"/>
      <c r="B140" s="56"/>
      <c r="C140" s="169" t="s">
        <v>299</v>
      </c>
      <c r="D140" s="170"/>
      <c r="E140" s="42"/>
      <c r="F140" s="57"/>
      <c r="G140" s="182" t="s">
        <v>236</v>
      </c>
      <c r="H140" s="183"/>
      <c r="I140" s="183"/>
      <c r="J140" s="183"/>
      <c r="K140" s="183"/>
      <c r="L140" s="183"/>
      <c r="M140" s="183"/>
      <c r="N140" s="184"/>
      <c r="O140" s="29"/>
    </row>
    <row r="141" spans="1:15" ht="15">
      <c r="A141" s="29"/>
      <c r="B141" s="58"/>
      <c r="C141" s="169" t="s">
        <v>300</v>
      </c>
      <c r="D141" s="170"/>
      <c r="E141" s="42"/>
      <c r="F141" s="59"/>
      <c r="G141" s="169" t="s">
        <v>238</v>
      </c>
      <c r="H141" s="185"/>
      <c r="I141" s="185"/>
      <c r="J141" s="185"/>
      <c r="K141" s="185"/>
      <c r="L141" s="185"/>
      <c r="M141" s="185"/>
      <c r="N141" s="186"/>
      <c r="O141" s="29"/>
    </row>
    <row r="142" spans="1:15" ht="15">
      <c r="A142" s="90"/>
      <c r="B142" s="25"/>
      <c r="C142" s="25"/>
      <c r="D142" s="25"/>
      <c r="E142" s="25"/>
      <c r="F142" s="32" t="s">
        <v>162</v>
      </c>
      <c r="G142" s="32"/>
      <c r="H142" s="32"/>
      <c r="I142" s="32"/>
      <c r="J142" s="25"/>
      <c r="K142" s="25"/>
      <c r="L142" s="25"/>
      <c r="M142" s="60"/>
      <c r="N142" s="23"/>
      <c r="O142" s="33"/>
    </row>
    <row r="143" spans="1:15" ht="15">
      <c r="A143" s="90"/>
      <c r="B143" s="30" t="s">
        <v>163</v>
      </c>
      <c r="C143" s="25"/>
      <c r="D143" s="25"/>
      <c r="E143" s="25"/>
      <c r="F143" s="61" t="s">
        <v>164</v>
      </c>
      <c r="G143" s="61" t="s">
        <v>165</v>
      </c>
      <c r="H143" s="61" t="s">
        <v>166</v>
      </c>
      <c r="I143" s="61" t="s">
        <v>167</v>
      </c>
      <c r="J143" s="61" t="s">
        <v>168</v>
      </c>
      <c r="K143" s="177" t="s">
        <v>169</v>
      </c>
      <c r="L143" s="178"/>
      <c r="M143" s="61" t="s">
        <v>170</v>
      </c>
      <c r="N143" s="62" t="s">
        <v>171</v>
      </c>
      <c r="O143" s="29"/>
    </row>
    <row r="144" spans="1:15" ht="15">
      <c r="A144" s="29"/>
      <c r="B144" s="63" t="s">
        <v>172</v>
      </c>
      <c r="C144" s="64" t="str">
        <f>IF(C137&gt;"",C137,"")</f>
        <v>KELBUGANOV Timur</v>
      </c>
      <c r="D144" s="64" t="str">
        <f>IF(G137&gt;"",G137,"")</f>
        <v>POWELL David</v>
      </c>
      <c r="E144" s="64">
        <f>IF(E137&gt;"",E137&amp;" - "&amp;I137,"")</f>
      </c>
      <c r="F144" s="65">
        <v>-6</v>
      </c>
      <c r="G144" s="65">
        <v>7</v>
      </c>
      <c r="H144" s="66">
        <v>-8</v>
      </c>
      <c r="I144" s="65">
        <v>-3</v>
      </c>
      <c r="J144" s="65"/>
      <c r="K144" s="67">
        <f>IF(ISBLANK(F144),"",COUNTIF(F144:J144,"&gt;=0"))</f>
        <v>1</v>
      </c>
      <c r="L144" s="68">
        <f>IF(ISBLANK(F144),"",(IF(LEFT(F144,1)="-",1,0)+IF(LEFT(G144,1)="-",1,0)+IF(LEFT(H144,1)="-",1,0)+IF(LEFT(I144,1)="-",1,0)+IF(LEFT(J144,1)="-",1,0)))</f>
        <v>3</v>
      </c>
      <c r="M144" s="69">
        <f aca="true" t="shared" si="6" ref="M144:N148">IF(K144=3,1,"")</f>
      </c>
      <c r="N144" s="70">
        <f t="shared" si="6"/>
        <v>1</v>
      </c>
      <c r="O144" s="29"/>
    </row>
    <row r="145" spans="1:15" ht="15">
      <c r="A145" s="29"/>
      <c r="B145" s="63" t="s">
        <v>173</v>
      </c>
      <c r="C145" s="64" t="str">
        <f>IF(C138&gt;"",C138,"")</f>
        <v>YOSHUA Jordan Shing</v>
      </c>
      <c r="D145" s="64" t="str">
        <f>IF(G138&gt;"",G138,"")</f>
        <v>HU Heming</v>
      </c>
      <c r="E145" s="64">
        <f>IF(E138&gt;"",E138&amp;" - "&amp;I138,"")</f>
      </c>
      <c r="F145" s="65">
        <v>-7</v>
      </c>
      <c r="G145" s="65">
        <v>-9</v>
      </c>
      <c r="H145" s="65">
        <v>-5</v>
      </c>
      <c r="I145" s="65"/>
      <c r="J145" s="65"/>
      <c r="K145" s="67">
        <f>IF(ISBLANK(F145),"",COUNTIF(F145:J145,"&gt;=0"))</f>
        <v>0</v>
      </c>
      <c r="L145" s="68">
        <f>IF(ISBLANK(F145),"",(IF(LEFT(F145,1)="-",1,0)+IF(LEFT(G145,1)="-",1,0)+IF(LEFT(H145,1)="-",1,0)+IF(LEFT(I145,1)="-",1,0)+IF(LEFT(J145,1)="-",1,0)))</f>
        <v>3</v>
      </c>
      <c r="M145" s="69">
        <f t="shared" si="6"/>
      </c>
      <c r="N145" s="70">
        <f t="shared" si="6"/>
        <v>1</v>
      </c>
      <c r="O145" s="29"/>
    </row>
    <row r="146" spans="1:15" ht="15">
      <c r="A146" s="29"/>
      <c r="B146" s="71" t="s">
        <v>174</v>
      </c>
      <c r="C146" s="64" t="str">
        <f>IF(C140&gt;"",C140&amp;" / "&amp;C141,"")</f>
        <v>KELBUGANOV Timur / YOSHUA Jordan Shing</v>
      </c>
      <c r="D146" s="64" t="str">
        <f>IF(G140&gt;"",G140&amp;" / "&amp;G141,"")</f>
        <v>POWELL David / HU Heming</v>
      </c>
      <c r="E146" s="72"/>
      <c r="F146" s="73">
        <v>8</v>
      </c>
      <c r="G146" s="65">
        <v>-5</v>
      </c>
      <c r="H146" s="65">
        <v>-5</v>
      </c>
      <c r="I146" s="74">
        <v>-7</v>
      </c>
      <c r="J146" s="74"/>
      <c r="K146" s="67">
        <f>IF(ISBLANK(F146),"",COUNTIF(F146:J146,"&gt;=0"))</f>
        <v>1</v>
      </c>
      <c r="L146" s="68">
        <f>IF(ISBLANK(F146),"",(IF(LEFT(F146,1)="-",1,0)+IF(LEFT(G146,1)="-",1,0)+IF(LEFT(H146,1)="-",1,0)+IF(LEFT(I146,1)="-",1,0)+IF(LEFT(J146,1)="-",1,0)))</f>
        <v>3</v>
      </c>
      <c r="M146" s="69">
        <f t="shared" si="6"/>
      </c>
      <c r="N146" s="70">
        <f t="shared" si="6"/>
        <v>1</v>
      </c>
      <c r="O146" s="29"/>
    </row>
    <row r="147" spans="1:15" ht="15">
      <c r="A147" s="29"/>
      <c r="B147" s="63" t="s">
        <v>175</v>
      </c>
      <c r="C147" s="64" t="str">
        <f>IF(C137&gt;"",C137,"")</f>
        <v>KELBUGANOV Timur</v>
      </c>
      <c r="D147" s="64" t="str">
        <f>IF(G138&gt;"",G138,"")</f>
        <v>HU Heming</v>
      </c>
      <c r="E147" s="75"/>
      <c r="F147" s="76"/>
      <c r="G147" s="77"/>
      <c r="H147" s="74"/>
      <c r="I147" s="65"/>
      <c r="J147" s="65"/>
      <c r="K147" s="67">
        <f>IF(ISBLANK(F147),"",COUNTIF(F147:J147,"&gt;=0"))</f>
      </c>
      <c r="L147" s="68">
        <f>IF(ISBLANK(F147),"",(IF(LEFT(F147,1)="-",1,0)+IF(LEFT(G147,1)="-",1,0)+IF(LEFT(H147,1)="-",1,0)+IF(LEFT(I147,1)="-",1,0)+IF(LEFT(J147,1)="-",1,0)))</f>
      </c>
      <c r="M147" s="69">
        <f t="shared" si="6"/>
      </c>
      <c r="N147" s="70">
        <f t="shared" si="6"/>
      </c>
      <c r="O147" s="29"/>
    </row>
    <row r="148" spans="1:15" ht="15.75" thickBot="1">
      <c r="A148" s="29"/>
      <c r="B148" s="63" t="s">
        <v>176</v>
      </c>
      <c r="C148" s="64" t="str">
        <f>IF(C138&gt;"",C138,"")</f>
        <v>YOSHUA Jordan Shing</v>
      </c>
      <c r="D148" s="64" t="str">
        <f>IF(G137&gt;"",G137,"")</f>
        <v>POWELL David</v>
      </c>
      <c r="E148" s="75"/>
      <c r="F148" s="73"/>
      <c r="G148" s="65"/>
      <c r="H148" s="65"/>
      <c r="I148" s="65"/>
      <c r="J148" s="65"/>
      <c r="K148" s="67">
        <f>IF(ISBLANK(F148),"",COUNTIF(F148:J148,"&gt;=0"))</f>
      </c>
      <c r="L148" s="68">
        <f>IF(ISBLANK(F148),"",(IF(LEFT(F148,1)="-",1,0)+IF(LEFT(G148,1)="-",1,0)+IF(LEFT(H148,1)="-",1,0)+IF(LEFT(I148,1)="-",1,0)+IF(LEFT(J148,1)="-",1,0)))</f>
      </c>
      <c r="M148" s="69">
        <f t="shared" si="6"/>
      </c>
      <c r="N148" s="70">
        <f t="shared" si="6"/>
      </c>
      <c r="O148" s="29"/>
    </row>
    <row r="149" spans="1:15" ht="15.75" thickBot="1">
      <c r="A149" s="90"/>
      <c r="B149" s="25"/>
      <c r="C149" s="25"/>
      <c r="D149" s="25"/>
      <c r="E149" s="25"/>
      <c r="F149" s="25"/>
      <c r="G149" s="25"/>
      <c r="H149" s="25"/>
      <c r="I149" s="78" t="s">
        <v>177</v>
      </c>
      <c r="J149" s="79"/>
      <c r="K149" s="80">
        <f>IF(ISBLANK(C137),"",SUM(K144:K148))</f>
        <v>2</v>
      </c>
      <c r="L149" s="81">
        <f>IF(ISBLANK(G137),"",SUM(L144:L148))</f>
        <v>9</v>
      </c>
      <c r="M149" s="82">
        <f>IF(ISBLANK(F144),"",SUM(M144:M148))</f>
        <v>0</v>
      </c>
      <c r="N149" s="83">
        <f>IF(ISBLANK(F144),"",SUM(N144:N148))</f>
        <v>3</v>
      </c>
      <c r="O149" s="29"/>
    </row>
    <row r="150" spans="1:15" ht="15">
      <c r="A150" s="90"/>
      <c r="B150" s="25" t="s">
        <v>178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3"/>
    </row>
    <row r="151" spans="1:15" ht="15">
      <c r="A151" s="90"/>
      <c r="B151" s="84"/>
      <c r="C151" s="25" t="s">
        <v>179</v>
      </c>
      <c r="D151" s="25" t="s">
        <v>180</v>
      </c>
      <c r="E151" s="23"/>
      <c r="F151" s="25"/>
      <c r="G151" s="25" t="s">
        <v>181</v>
      </c>
      <c r="H151" s="23"/>
      <c r="I151" s="25"/>
      <c r="J151" s="23" t="s">
        <v>182</v>
      </c>
      <c r="K151" s="23"/>
      <c r="L151" s="25"/>
      <c r="M151" s="25"/>
      <c r="N151" s="25"/>
      <c r="O151" s="33"/>
    </row>
    <row r="152" spans="1:15" ht="15.75" thickBot="1">
      <c r="A152" s="90"/>
      <c r="B152" s="85"/>
      <c r="C152" s="86" t="str">
        <f>C136</f>
        <v>Van/Kaz</v>
      </c>
      <c r="D152" s="25" t="str">
        <f>G136</f>
        <v>AUS</v>
      </c>
      <c r="E152" s="25"/>
      <c r="F152" s="25"/>
      <c r="G152" s="25"/>
      <c r="H152" s="25"/>
      <c r="I152" s="25"/>
      <c r="J152" s="179" t="str">
        <f>IF(M149=3,C136,IF(N149=3,G136,IF(M149=5,IF(N149=5,"tasan",""),"")))</f>
        <v>AUS</v>
      </c>
      <c r="K152" s="180"/>
      <c r="L152" s="180"/>
      <c r="M152" s="180"/>
      <c r="N152" s="181"/>
      <c r="O152" s="29"/>
    </row>
    <row r="153" spans="1:15" ht="15">
      <c r="A153" s="92"/>
      <c r="B153" s="87"/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O153" s="89"/>
    </row>
    <row r="155" spans="1:15" ht="15">
      <c r="A155" s="90"/>
      <c r="B155" s="23"/>
      <c r="C155" s="24" t="s">
        <v>146</v>
      </c>
      <c r="D155" s="25"/>
      <c r="E155" s="25"/>
      <c r="F155" s="23"/>
      <c r="G155" s="26" t="s">
        <v>147</v>
      </c>
      <c r="H155" s="27"/>
      <c r="I155" s="28"/>
      <c r="J155" s="163">
        <v>42341</v>
      </c>
      <c r="K155" s="164"/>
      <c r="L155" s="164"/>
      <c r="M155" s="164"/>
      <c r="N155" s="165"/>
      <c r="O155" s="29"/>
    </row>
    <row r="156" spans="1:15" ht="15">
      <c r="A156" s="90"/>
      <c r="B156" s="30"/>
      <c r="C156" s="30" t="s">
        <v>148</v>
      </c>
      <c r="D156" s="25"/>
      <c r="E156" s="25"/>
      <c r="F156" s="23"/>
      <c r="G156" s="26" t="s">
        <v>149</v>
      </c>
      <c r="H156" s="27"/>
      <c r="I156" s="28"/>
      <c r="J156" s="166" t="s">
        <v>150</v>
      </c>
      <c r="K156" s="164"/>
      <c r="L156" s="164"/>
      <c r="M156" s="164"/>
      <c r="N156" s="165"/>
      <c r="O156" s="29"/>
    </row>
    <row r="157" spans="1:15" ht="15">
      <c r="A157" s="90"/>
      <c r="B157" s="23"/>
      <c r="C157" s="31"/>
      <c r="D157" s="25"/>
      <c r="E157" s="25"/>
      <c r="F157" s="25"/>
      <c r="G157" s="32"/>
      <c r="H157" s="25"/>
      <c r="I157" s="25"/>
      <c r="J157" s="25"/>
      <c r="K157" s="25"/>
      <c r="L157" s="25"/>
      <c r="M157" s="25"/>
      <c r="N157" s="25"/>
      <c r="O157" s="33"/>
    </row>
    <row r="158" spans="1:15" ht="15">
      <c r="A158" s="29"/>
      <c r="B158" s="34" t="s">
        <v>151</v>
      </c>
      <c r="C158" s="167" t="s">
        <v>99</v>
      </c>
      <c r="D158" s="168"/>
      <c r="E158" s="36"/>
      <c r="F158" s="34" t="s">
        <v>151</v>
      </c>
      <c r="G158" s="167" t="s">
        <v>303</v>
      </c>
      <c r="H158" s="168"/>
      <c r="I158" s="38"/>
      <c r="J158" s="38"/>
      <c r="K158" s="38"/>
      <c r="L158" s="38"/>
      <c r="M158" s="38"/>
      <c r="N158" s="39"/>
      <c r="O158" s="29"/>
    </row>
    <row r="159" spans="1:15" ht="15">
      <c r="A159" s="29"/>
      <c r="B159" s="40" t="s">
        <v>153</v>
      </c>
      <c r="C159" s="169" t="s">
        <v>301</v>
      </c>
      <c r="D159" s="170"/>
      <c r="E159" s="42"/>
      <c r="F159" s="43" t="s">
        <v>155</v>
      </c>
      <c r="G159" s="182" t="s">
        <v>306</v>
      </c>
      <c r="H159" s="183"/>
      <c r="I159" s="183"/>
      <c r="J159" s="183"/>
      <c r="K159" s="183"/>
      <c r="L159" s="183"/>
      <c r="M159" s="183"/>
      <c r="N159" s="184"/>
      <c r="O159" s="29"/>
    </row>
    <row r="160" spans="1:15" ht="15">
      <c r="A160" s="29"/>
      <c r="B160" s="47" t="s">
        <v>157</v>
      </c>
      <c r="C160" s="169" t="s">
        <v>302</v>
      </c>
      <c r="D160" s="170"/>
      <c r="E160" s="42"/>
      <c r="F160" s="48" t="s">
        <v>159</v>
      </c>
      <c r="G160" s="169" t="s">
        <v>304</v>
      </c>
      <c r="H160" s="185"/>
      <c r="I160" s="185"/>
      <c r="J160" s="185"/>
      <c r="K160" s="185"/>
      <c r="L160" s="185"/>
      <c r="M160" s="185"/>
      <c r="N160" s="186"/>
      <c r="O160" s="29"/>
    </row>
    <row r="161" spans="1:15" ht="15">
      <c r="A161" s="90"/>
      <c r="B161" s="51" t="s">
        <v>161</v>
      </c>
      <c r="C161" s="52"/>
      <c r="D161" s="53"/>
      <c r="E161" s="54"/>
      <c r="F161" s="51" t="s">
        <v>161</v>
      </c>
      <c r="G161" s="52"/>
      <c r="H161" s="55"/>
      <c r="I161" s="55"/>
      <c r="J161" s="55"/>
      <c r="K161" s="55"/>
      <c r="L161" s="55"/>
      <c r="M161" s="55"/>
      <c r="N161" s="55"/>
      <c r="O161" s="33"/>
    </row>
    <row r="162" spans="1:15" ht="15">
      <c r="A162" s="29"/>
      <c r="B162" s="56"/>
      <c r="C162" s="169" t="s">
        <v>301</v>
      </c>
      <c r="D162" s="170"/>
      <c r="E162" s="42"/>
      <c r="F162" s="57"/>
      <c r="G162" s="182" t="s">
        <v>306</v>
      </c>
      <c r="H162" s="183"/>
      <c r="I162" s="183"/>
      <c r="J162" s="183"/>
      <c r="K162" s="183"/>
      <c r="L162" s="183"/>
      <c r="M162" s="183"/>
      <c r="N162" s="184"/>
      <c r="O162" s="29"/>
    </row>
    <row r="163" spans="1:15" ht="15">
      <c r="A163" s="29"/>
      <c r="B163" s="58"/>
      <c r="C163" s="169" t="s">
        <v>302</v>
      </c>
      <c r="D163" s="170"/>
      <c r="E163" s="42"/>
      <c r="F163" s="59"/>
      <c r="G163" s="169" t="s">
        <v>304</v>
      </c>
      <c r="H163" s="185"/>
      <c r="I163" s="185"/>
      <c r="J163" s="185"/>
      <c r="K163" s="185"/>
      <c r="L163" s="185"/>
      <c r="M163" s="185"/>
      <c r="N163" s="186"/>
      <c r="O163" s="29"/>
    </row>
    <row r="164" spans="1:15" ht="15">
      <c r="A164" s="90"/>
      <c r="B164" s="25"/>
      <c r="C164" s="25"/>
      <c r="D164" s="25"/>
      <c r="E164" s="25"/>
      <c r="F164" s="32" t="s">
        <v>162</v>
      </c>
      <c r="G164" s="32"/>
      <c r="H164" s="32"/>
      <c r="I164" s="32"/>
      <c r="J164" s="25"/>
      <c r="K164" s="25"/>
      <c r="L164" s="25"/>
      <c r="M164" s="60"/>
      <c r="N164" s="23"/>
      <c r="O164" s="33"/>
    </row>
    <row r="165" spans="1:15" ht="15">
      <c r="A165" s="90"/>
      <c r="B165" s="30" t="s">
        <v>163</v>
      </c>
      <c r="C165" s="25"/>
      <c r="D165" s="25"/>
      <c r="E165" s="25"/>
      <c r="F165" s="61" t="s">
        <v>164</v>
      </c>
      <c r="G165" s="61" t="s">
        <v>165</v>
      </c>
      <c r="H165" s="61" t="s">
        <v>166</v>
      </c>
      <c r="I165" s="61" t="s">
        <v>167</v>
      </c>
      <c r="J165" s="61" t="s">
        <v>168</v>
      </c>
      <c r="K165" s="177" t="s">
        <v>169</v>
      </c>
      <c r="L165" s="178"/>
      <c r="M165" s="61" t="s">
        <v>170</v>
      </c>
      <c r="N165" s="62" t="s">
        <v>171</v>
      </c>
      <c r="O165" s="29"/>
    </row>
    <row r="166" spans="1:15" ht="15">
      <c r="A166" s="29"/>
      <c r="B166" s="63" t="s">
        <v>172</v>
      </c>
      <c r="C166" s="64" t="str">
        <f>IF(C159&gt;"",C159,"")</f>
        <v>STENER Jonas</v>
      </c>
      <c r="D166" s="64" t="str">
        <f>IF(G159&gt;"",G159,"")</f>
        <v>KHRIPURENKO Alexander</v>
      </c>
      <c r="E166" s="64">
        <f>IF(E159&gt;"",E159&amp;" - "&amp;I159,"")</f>
      </c>
      <c r="F166" s="65">
        <v>4</v>
      </c>
      <c r="G166" s="65">
        <v>8</v>
      </c>
      <c r="H166" s="66">
        <v>8</v>
      </c>
      <c r="I166" s="65"/>
      <c r="J166" s="65"/>
      <c r="K166" s="67">
        <f>IF(ISBLANK(F166),"",COUNTIF(F166:J166,"&gt;=0"))</f>
        <v>3</v>
      </c>
      <c r="L166" s="68">
        <f>IF(ISBLANK(F166),"",(IF(LEFT(F166,1)="-",1,0)+IF(LEFT(G166,1)="-",1,0)+IF(LEFT(H166,1)="-",1,0)+IF(LEFT(I166,1)="-",1,0)+IF(LEFT(J166,1)="-",1,0)))</f>
        <v>0</v>
      </c>
      <c r="M166" s="69">
        <f aca="true" t="shared" si="7" ref="M166:N170">IF(K166=3,1,"")</f>
        <v>1</v>
      </c>
      <c r="N166" s="70">
        <f t="shared" si="7"/>
      </c>
      <c r="O166" s="29"/>
    </row>
    <row r="167" spans="1:15" ht="15">
      <c r="A167" s="29"/>
      <c r="B167" s="63" t="s">
        <v>173</v>
      </c>
      <c r="C167" s="64" t="str">
        <f>IF(C160&gt;"",C160,"")</f>
        <v>ERICSON Gustaf</v>
      </c>
      <c r="D167" s="64" t="str">
        <f>IF(G160&gt;"",G160,"")</f>
        <v>GADIEV Vildan</v>
      </c>
      <c r="E167" s="64">
        <f>IF(E160&gt;"",E160&amp;" - "&amp;I160,"")</f>
      </c>
      <c r="F167" s="65">
        <v>-5</v>
      </c>
      <c r="G167" s="65">
        <v>-11</v>
      </c>
      <c r="H167" s="65">
        <v>-4</v>
      </c>
      <c r="I167" s="65"/>
      <c r="J167" s="65"/>
      <c r="K167" s="67">
        <f>IF(ISBLANK(F167),"",COUNTIF(F167:J167,"&gt;=0"))</f>
        <v>0</v>
      </c>
      <c r="L167" s="68">
        <f>IF(ISBLANK(F167),"",(IF(LEFT(F167,1)="-",1,0)+IF(LEFT(G167,1)="-",1,0)+IF(LEFT(H167,1)="-",1,0)+IF(LEFT(I167,1)="-",1,0)+IF(LEFT(J167,1)="-",1,0)))</f>
        <v>3</v>
      </c>
      <c r="M167" s="69">
        <f t="shared" si="7"/>
      </c>
      <c r="N167" s="70">
        <f t="shared" si="7"/>
        <v>1</v>
      </c>
      <c r="O167" s="29"/>
    </row>
    <row r="168" spans="1:15" ht="15">
      <c r="A168" s="29"/>
      <c r="B168" s="71" t="s">
        <v>174</v>
      </c>
      <c r="C168" s="64" t="str">
        <f>IF(C162&gt;"",C162&amp;" / "&amp;C163,"")</f>
        <v>STENER Jonas / ERICSON Gustaf</v>
      </c>
      <c r="D168" s="64" t="str">
        <f>IF(G162&gt;"",G162&amp;" / "&amp;G163,"")</f>
        <v>KHRIPURENKO Alexander / GADIEV Vildan</v>
      </c>
      <c r="E168" s="72"/>
      <c r="F168" s="73">
        <v>-7</v>
      </c>
      <c r="G168" s="65">
        <v>-7</v>
      </c>
      <c r="H168" s="65">
        <v>-8</v>
      </c>
      <c r="I168" s="74"/>
      <c r="J168" s="74"/>
      <c r="K168" s="67">
        <f>IF(ISBLANK(F168),"",COUNTIF(F168:J168,"&gt;=0"))</f>
        <v>0</v>
      </c>
      <c r="L168" s="68">
        <f>IF(ISBLANK(F168),"",(IF(LEFT(F168,1)="-",1,0)+IF(LEFT(G168,1)="-",1,0)+IF(LEFT(H168,1)="-",1,0)+IF(LEFT(I168,1)="-",1,0)+IF(LEFT(J168,1)="-",1,0)))</f>
        <v>3</v>
      </c>
      <c r="M168" s="69">
        <f t="shared" si="7"/>
      </c>
      <c r="N168" s="70">
        <f t="shared" si="7"/>
        <v>1</v>
      </c>
      <c r="O168" s="29"/>
    </row>
    <row r="169" spans="1:15" ht="15">
      <c r="A169" s="29"/>
      <c r="B169" s="63" t="s">
        <v>175</v>
      </c>
      <c r="C169" s="64" t="str">
        <f>IF(C159&gt;"",C159,"")</f>
        <v>STENER Jonas</v>
      </c>
      <c r="D169" s="64" t="str">
        <f>IF(G160&gt;"",G160,"")</f>
        <v>GADIEV Vildan</v>
      </c>
      <c r="E169" s="75"/>
      <c r="F169" s="76">
        <v>-8</v>
      </c>
      <c r="G169" s="77">
        <v>-4</v>
      </c>
      <c r="H169" s="74">
        <v>12</v>
      </c>
      <c r="I169" s="65">
        <v>6</v>
      </c>
      <c r="J169" s="65">
        <v>-11</v>
      </c>
      <c r="K169" s="67">
        <f>IF(ISBLANK(F169),"",COUNTIF(F169:J169,"&gt;=0"))</f>
        <v>2</v>
      </c>
      <c r="L169" s="68">
        <f>IF(ISBLANK(F169),"",(IF(LEFT(F169,1)="-",1,0)+IF(LEFT(G169,1)="-",1,0)+IF(LEFT(H169,1)="-",1,0)+IF(LEFT(I169,1)="-",1,0)+IF(LEFT(J169,1)="-",1,0)))</f>
        <v>3</v>
      </c>
      <c r="M169" s="69">
        <f t="shared" si="7"/>
      </c>
      <c r="N169" s="70">
        <f t="shared" si="7"/>
        <v>1</v>
      </c>
      <c r="O169" s="29"/>
    </row>
    <row r="170" spans="1:15" ht="15.75" thickBot="1">
      <c r="A170" s="29"/>
      <c r="B170" s="63" t="s">
        <v>176</v>
      </c>
      <c r="C170" s="64" t="str">
        <f>IF(C160&gt;"",C160,"")</f>
        <v>ERICSON Gustaf</v>
      </c>
      <c r="D170" s="64" t="str">
        <f>IF(G159&gt;"",G159,"")</f>
        <v>KHRIPURENKO Alexander</v>
      </c>
      <c r="E170" s="75"/>
      <c r="F170" s="73"/>
      <c r="G170" s="65"/>
      <c r="H170" s="65"/>
      <c r="I170" s="65"/>
      <c r="J170" s="65"/>
      <c r="K170" s="67">
        <f>IF(ISBLANK(F170),"",COUNTIF(F170:J170,"&gt;=0"))</f>
      </c>
      <c r="L170" s="68">
        <f>IF(ISBLANK(F170),"",(IF(LEFT(F170,1)="-",1,0)+IF(LEFT(G170,1)="-",1,0)+IF(LEFT(H170,1)="-",1,0)+IF(LEFT(I170,1)="-",1,0)+IF(LEFT(J170,1)="-",1,0)))</f>
      </c>
      <c r="M170" s="69">
        <f t="shared" si="7"/>
      </c>
      <c r="N170" s="70">
        <f t="shared" si="7"/>
      </c>
      <c r="O170" s="29"/>
    </row>
    <row r="171" spans="1:15" ht="15.75" thickBot="1">
      <c r="A171" s="90"/>
      <c r="B171" s="25"/>
      <c r="C171" s="25"/>
      <c r="D171" s="25"/>
      <c r="E171" s="25"/>
      <c r="F171" s="25"/>
      <c r="G171" s="25"/>
      <c r="H171" s="25"/>
      <c r="I171" s="78" t="s">
        <v>177</v>
      </c>
      <c r="J171" s="79"/>
      <c r="K171" s="80">
        <f>IF(ISBLANK(C159),"",SUM(K166:K170))</f>
        <v>5</v>
      </c>
      <c r="L171" s="81">
        <f>IF(ISBLANK(G159),"",SUM(L166:L170))</f>
        <v>9</v>
      </c>
      <c r="M171" s="82">
        <f>IF(ISBLANK(F166),"",SUM(M166:M170))</f>
        <v>1</v>
      </c>
      <c r="N171" s="83">
        <f>IF(ISBLANK(F166),"",SUM(N166:N170))</f>
        <v>3</v>
      </c>
      <c r="O171" s="29"/>
    </row>
    <row r="172" spans="1:15" ht="15">
      <c r="A172" s="90"/>
      <c r="B172" s="25" t="s">
        <v>178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33"/>
    </row>
    <row r="173" spans="1:15" ht="15">
      <c r="A173" s="90"/>
      <c r="B173" s="84"/>
      <c r="C173" s="25" t="s">
        <v>179</v>
      </c>
      <c r="D173" s="25" t="s">
        <v>180</v>
      </c>
      <c r="E173" s="23"/>
      <c r="F173" s="25"/>
      <c r="G173" s="25" t="s">
        <v>181</v>
      </c>
      <c r="H173" s="23"/>
      <c r="I173" s="25"/>
      <c r="J173" s="23" t="s">
        <v>182</v>
      </c>
      <c r="K173" s="23"/>
      <c r="L173" s="25"/>
      <c r="M173" s="25"/>
      <c r="N173" s="25"/>
      <c r="O173" s="33"/>
    </row>
    <row r="174" spans="1:15" ht="15.75" thickBot="1">
      <c r="A174" s="90"/>
      <c r="B174" s="85"/>
      <c r="C174" s="86" t="str">
        <f>C158</f>
        <v>SWE</v>
      </c>
      <c r="D174" s="25" t="str">
        <f>G158</f>
        <v>RUS 1</v>
      </c>
      <c r="E174" s="25"/>
      <c r="F174" s="25"/>
      <c r="G174" s="25"/>
      <c r="H174" s="25"/>
      <c r="I174" s="25"/>
      <c r="J174" s="179" t="str">
        <f>IF(M171=3,C158,IF(N171=3,G158,IF(M171=5,IF(N171=5,"tasan",""),"")))</f>
        <v>RUS 1</v>
      </c>
      <c r="K174" s="180"/>
      <c r="L174" s="180"/>
      <c r="M174" s="180"/>
      <c r="N174" s="181"/>
      <c r="O174" s="29"/>
    </row>
    <row r="175" spans="1:15" ht="15">
      <c r="A175" s="92"/>
      <c r="B175" s="87"/>
      <c r="C175" s="87"/>
      <c r="D175" s="87"/>
      <c r="E175" s="87"/>
      <c r="F175" s="87"/>
      <c r="G175" s="87"/>
      <c r="H175" s="87"/>
      <c r="I175" s="87"/>
      <c r="J175" s="88"/>
      <c r="K175" s="88"/>
      <c r="L175" s="88"/>
      <c r="M175" s="88"/>
      <c r="N175" s="88"/>
      <c r="O175" s="89"/>
    </row>
  </sheetData>
  <sheetProtection/>
  <mergeCells count="105">
    <mergeCell ref="J1:N1"/>
    <mergeCell ref="J2:N2"/>
    <mergeCell ref="C4:D4"/>
    <mergeCell ref="C5:D5"/>
    <mergeCell ref="C6:D6"/>
    <mergeCell ref="G6:H6"/>
    <mergeCell ref="C8:D8"/>
    <mergeCell ref="G8:N8"/>
    <mergeCell ref="C9:D9"/>
    <mergeCell ref="G9:N9"/>
    <mergeCell ref="K11:L11"/>
    <mergeCell ref="J20:N20"/>
    <mergeCell ref="J23:N23"/>
    <mergeCell ref="J24:N24"/>
    <mergeCell ref="C27:D27"/>
    <mergeCell ref="G27:N27"/>
    <mergeCell ref="C28:D28"/>
    <mergeCell ref="G28:N28"/>
    <mergeCell ref="C30:D30"/>
    <mergeCell ref="G30:N30"/>
    <mergeCell ref="C31:D31"/>
    <mergeCell ref="G31:N31"/>
    <mergeCell ref="K33:L33"/>
    <mergeCell ref="J42:N42"/>
    <mergeCell ref="J45:N45"/>
    <mergeCell ref="J46:N46"/>
    <mergeCell ref="C48:D48"/>
    <mergeCell ref="C49:D49"/>
    <mergeCell ref="G49:N49"/>
    <mergeCell ref="C50:D50"/>
    <mergeCell ref="G50:N50"/>
    <mergeCell ref="C52:D52"/>
    <mergeCell ref="G52:N52"/>
    <mergeCell ref="C53:D53"/>
    <mergeCell ref="G53:N53"/>
    <mergeCell ref="K55:L55"/>
    <mergeCell ref="J64:N64"/>
    <mergeCell ref="J67:N67"/>
    <mergeCell ref="J68:N68"/>
    <mergeCell ref="C70:D70"/>
    <mergeCell ref="G70:H70"/>
    <mergeCell ref="C71:D71"/>
    <mergeCell ref="G71:N71"/>
    <mergeCell ref="C72:D72"/>
    <mergeCell ref="G72:N72"/>
    <mergeCell ref="C74:D74"/>
    <mergeCell ref="G74:N74"/>
    <mergeCell ref="C75:D75"/>
    <mergeCell ref="G75:N75"/>
    <mergeCell ref="K77:L77"/>
    <mergeCell ref="J86:N86"/>
    <mergeCell ref="J89:N89"/>
    <mergeCell ref="J90:N90"/>
    <mergeCell ref="C92:D92"/>
    <mergeCell ref="C93:D93"/>
    <mergeCell ref="C94:D94"/>
    <mergeCell ref="G94:N94"/>
    <mergeCell ref="C96:D96"/>
    <mergeCell ref="G96:N96"/>
    <mergeCell ref="C97:D97"/>
    <mergeCell ref="G97:N97"/>
    <mergeCell ref="K99:L99"/>
    <mergeCell ref="J108:N108"/>
    <mergeCell ref="J111:N111"/>
    <mergeCell ref="J112:N112"/>
    <mergeCell ref="C114:D114"/>
    <mergeCell ref="G114:H114"/>
    <mergeCell ref="C115:D115"/>
    <mergeCell ref="G115:N115"/>
    <mergeCell ref="C116:D116"/>
    <mergeCell ref="G116:N116"/>
    <mergeCell ref="C118:D118"/>
    <mergeCell ref="G118:N118"/>
    <mergeCell ref="C119:D119"/>
    <mergeCell ref="G119:N119"/>
    <mergeCell ref="K121:L121"/>
    <mergeCell ref="J130:N130"/>
    <mergeCell ref="J133:N133"/>
    <mergeCell ref="J134:N134"/>
    <mergeCell ref="C136:D136"/>
    <mergeCell ref="G136:H136"/>
    <mergeCell ref="C137:D137"/>
    <mergeCell ref="G137:N137"/>
    <mergeCell ref="C138:D138"/>
    <mergeCell ref="G138:N138"/>
    <mergeCell ref="C140:D140"/>
    <mergeCell ref="G140:N140"/>
    <mergeCell ref="C141:D141"/>
    <mergeCell ref="G141:N141"/>
    <mergeCell ref="K143:L143"/>
    <mergeCell ref="J152:N152"/>
    <mergeCell ref="J155:N155"/>
    <mergeCell ref="J156:N156"/>
    <mergeCell ref="C158:D158"/>
    <mergeCell ref="G158:H158"/>
    <mergeCell ref="C159:D159"/>
    <mergeCell ref="G159:N159"/>
    <mergeCell ref="K165:L165"/>
    <mergeCell ref="J174:N174"/>
    <mergeCell ref="C160:D160"/>
    <mergeCell ref="G160:N160"/>
    <mergeCell ref="C162:D162"/>
    <mergeCell ref="G162:N162"/>
    <mergeCell ref="C163:D163"/>
    <mergeCell ref="G163:N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20">
      <selection activeCell="C28" sqref="C28:D28"/>
    </sheetView>
  </sheetViews>
  <sheetFormatPr defaultColWidth="9.140625" defaultRowHeight="15"/>
  <sheetData>
    <row r="1" spans="1:15" ht="15">
      <c r="A1" s="90"/>
      <c r="B1" s="23"/>
      <c r="C1" s="24" t="s">
        <v>146</v>
      </c>
      <c r="D1" s="25"/>
      <c r="E1" s="25"/>
      <c r="F1" s="23"/>
      <c r="G1" s="26" t="s">
        <v>147</v>
      </c>
      <c r="H1" s="27"/>
      <c r="I1" s="28"/>
      <c r="J1" s="163">
        <v>42341</v>
      </c>
      <c r="K1" s="164"/>
      <c r="L1" s="164"/>
      <c r="M1" s="164"/>
      <c r="N1" s="165"/>
      <c r="O1" s="29"/>
    </row>
    <row r="2" spans="1:15" ht="15">
      <c r="A2" s="90"/>
      <c r="B2" s="30"/>
      <c r="C2" s="30" t="s">
        <v>148</v>
      </c>
      <c r="D2" s="25"/>
      <c r="E2" s="25"/>
      <c r="F2" s="23"/>
      <c r="G2" s="26" t="s">
        <v>149</v>
      </c>
      <c r="H2" s="27"/>
      <c r="I2" s="28"/>
      <c r="J2" s="166" t="s">
        <v>150</v>
      </c>
      <c r="K2" s="164"/>
      <c r="L2" s="164"/>
      <c r="M2" s="164"/>
      <c r="N2" s="165"/>
      <c r="O2" s="29"/>
    </row>
    <row r="3" spans="1:15" ht="15">
      <c r="A3" s="90"/>
      <c r="B3" s="23"/>
      <c r="C3" s="31"/>
      <c r="D3" s="25"/>
      <c r="E3" s="25"/>
      <c r="F3" s="25"/>
      <c r="G3" s="32"/>
      <c r="H3" s="25"/>
      <c r="I3" s="25"/>
      <c r="J3" s="25"/>
      <c r="K3" s="25"/>
      <c r="L3" s="25"/>
      <c r="M3" s="25"/>
      <c r="N3" s="25"/>
      <c r="O3" s="33"/>
    </row>
    <row r="4" spans="1:15" ht="15">
      <c r="A4" s="29"/>
      <c r="B4" s="34" t="s">
        <v>151</v>
      </c>
      <c r="C4" s="167" t="s">
        <v>11</v>
      </c>
      <c r="D4" s="168"/>
      <c r="E4" s="36"/>
      <c r="F4" s="34" t="s">
        <v>151</v>
      </c>
      <c r="G4" s="37" t="s">
        <v>402</v>
      </c>
      <c r="H4" s="38"/>
      <c r="I4" s="38"/>
      <c r="J4" s="38"/>
      <c r="K4" s="38"/>
      <c r="L4" s="38"/>
      <c r="M4" s="38"/>
      <c r="N4" s="39"/>
      <c r="O4" s="29"/>
    </row>
    <row r="5" spans="1:15" ht="15">
      <c r="A5" s="29"/>
      <c r="B5" s="40" t="s">
        <v>153</v>
      </c>
      <c r="C5" s="169" t="s">
        <v>154</v>
      </c>
      <c r="D5" s="170"/>
      <c r="E5" s="42"/>
      <c r="F5" s="43" t="s">
        <v>155</v>
      </c>
      <c r="G5" s="169" t="s">
        <v>266</v>
      </c>
      <c r="H5" s="185"/>
      <c r="I5" s="185"/>
      <c r="J5" s="185"/>
      <c r="K5" s="185"/>
      <c r="L5" s="185"/>
      <c r="M5" s="185"/>
      <c r="N5" s="186"/>
      <c r="O5" s="29"/>
    </row>
    <row r="6" spans="1:15" ht="15">
      <c r="A6" s="29"/>
      <c r="B6" s="47" t="s">
        <v>157</v>
      </c>
      <c r="C6" s="169" t="s">
        <v>158</v>
      </c>
      <c r="D6" s="170"/>
      <c r="E6" s="42"/>
      <c r="F6" s="48" t="s">
        <v>159</v>
      </c>
      <c r="G6" s="169" t="s">
        <v>267</v>
      </c>
      <c r="H6" s="170"/>
      <c r="I6" s="49"/>
      <c r="J6" s="49"/>
      <c r="K6" s="49"/>
      <c r="L6" s="49"/>
      <c r="M6" s="49"/>
      <c r="N6" s="50"/>
      <c r="O6" s="29"/>
    </row>
    <row r="7" spans="1:15" ht="15">
      <c r="A7" s="90"/>
      <c r="B7" s="51" t="s">
        <v>161</v>
      </c>
      <c r="C7" s="52"/>
      <c r="D7" s="53"/>
      <c r="E7" s="54"/>
      <c r="F7" s="51" t="s">
        <v>161</v>
      </c>
      <c r="G7" s="52"/>
      <c r="H7" s="55"/>
      <c r="I7" s="55"/>
      <c r="J7" s="55"/>
      <c r="K7" s="55"/>
      <c r="L7" s="55"/>
      <c r="M7" s="55"/>
      <c r="N7" s="55"/>
      <c r="O7" s="33"/>
    </row>
    <row r="8" spans="1:15" ht="15">
      <c r="A8" s="29"/>
      <c r="B8" s="56"/>
      <c r="C8" s="169" t="s">
        <v>154</v>
      </c>
      <c r="D8" s="170"/>
      <c r="E8" s="42"/>
      <c r="F8" s="57"/>
      <c r="G8" s="171" t="s">
        <v>267</v>
      </c>
      <c r="H8" s="172"/>
      <c r="I8" s="172"/>
      <c r="J8" s="172"/>
      <c r="K8" s="172"/>
      <c r="L8" s="172"/>
      <c r="M8" s="172"/>
      <c r="N8" s="173"/>
      <c r="O8" s="29"/>
    </row>
    <row r="9" spans="1:15" ht="15">
      <c r="A9" s="29"/>
      <c r="B9" s="58"/>
      <c r="C9" s="169" t="s">
        <v>158</v>
      </c>
      <c r="D9" s="170"/>
      <c r="E9" s="42"/>
      <c r="F9" s="59"/>
      <c r="G9" s="169" t="s">
        <v>266</v>
      </c>
      <c r="H9" s="185"/>
      <c r="I9" s="185"/>
      <c r="J9" s="185"/>
      <c r="K9" s="185"/>
      <c r="L9" s="185"/>
      <c r="M9" s="185"/>
      <c r="N9" s="186"/>
      <c r="O9" s="29"/>
    </row>
    <row r="10" spans="1:15" ht="15">
      <c r="A10" s="90"/>
      <c r="B10" s="25"/>
      <c r="C10" s="25"/>
      <c r="D10" s="25"/>
      <c r="E10" s="25"/>
      <c r="F10" s="32" t="s">
        <v>162</v>
      </c>
      <c r="G10" s="32"/>
      <c r="H10" s="32"/>
      <c r="I10" s="32"/>
      <c r="J10" s="25"/>
      <c r="K10" s="25"/>
      <c r="L10" s="25"/>
      <c r="M10" s="60"/>
      <c r="N10" s="23"/>
      <c r="O10" s="33"/>
    </row>
    <row r="11" spans="1:15" ht="15">
      <c r="A11" s="90"/>
      <c r="B11" s="30" t="s">
        <v>163</v>
      </c>
      <c r="C11" s="25"/>
      <c r="D11" s="25"/>
      <c r="E11" s="25"/>
      <c r="F11" s="61" t="s">
        <v>164</v>
      </c>
      <c r="G11" s="61" t="s">
        <v>165</v>
      </c>
      <c r="H11" s="61" t="s">
        <v>166</v>
      </c>
      <c r="I11" s="61" t="s">
        <v>167</v>
      </c>
      <c r="J11" s="61" t="s">
        <v>168</v>
      </c>
      <c r="K11" s="177" t="s">
        <v>169</v>
      </c>
      <c r="L11" s="178"/>
      <c r="M11" s="61" t="s">
        <v>170</v>
      </c>
      <c r="N11" s="62" t="s">
        <v>171</v>
      </c>
      <c r="O11" s="29"/>
    </row>
    <row r="12" spans="1:15" ht="15">
      <c r="A12" s="29"/>
      <c r="B12" s="63" t="s">
        <v>172</v>
      </c>
      <c r="C12" s="64" t="str">
        <f>IF(C5&gt;"",C5,"")</f>
        <v>SHVETC Kirill</v>
      </c>
      <c r="D12" s="64" t="str">
        <f>IF(G5&gt;"",G5,"")</f>
        <v>LOTFIJANABADI Miad</v>
      </c>
      <c r="E12" s="64">
        <f>IF(E5&gt;"",E5&amp;" - "&amp;I5,"")</f>
      </c>
      <c r="F12" s="65">
        <v>10</v>
      </c>
      <c r="G12" s="65">
        <v>3</v>
      </c>
      <c r="H12" s="66">
        <v>12</v>
      </c>
      <c r="I12" s="65"/>
      <c r="J12" s="65"/>
      <c r="K12" s="67">
        <f>IF(ISBLANK(F12),"",COUNTIF(F12:J12,"&gt;=0"))</f>
        <v>3</v>
      </c>
      <c r="L12" s="68">
        <f>IF(ISBLANK(F12),"",(IF(LEFT(F12,1)="-",1,0)+IF(LEFT(G12,1)="-",1,0)+IF(LEFT(H12,1)="-",1,0)+IF(LEFT(I12,1)="-",1,0)+IF(LEFT(J12,1)="-",1,0)))</f>
        <v>0</v>
      </c>
      <c r="M12" s="69">
        <f aca="true" t="shared" si="0" ref="M12:N16">IF(K12=3,1,"")</f>
        <v>1</v>
      </c>
      <c r="N12" s="70">
        <f t="shared" si="0"/>
      </c>
      <c r="O12" s="29"/>
    </row>
    <row r="13" spans="1:15" ht="15">
      <c r="A13" s="29"/>
      <c r="B13" s="63" t="s">
        <v>173</v>
      </c>
      <c r="C13" s="64" t="str">
        <f>IF(C6&gt;"",C6,"")</f>
        <v>GUSEV Arseny</v>
      </c>
      <c r="D13" s="64" t="str">
        <f>IF(G6&gt;"",G6,"")</f>
        <v>OMRANI Seyed Pourya</v>
      </c>
      <c r="E13" s="64">
        <f>IF(E6&gt;"",E6&amp;" - "&amp;I6,"")</f>
      </c>
      <c r="F13" s="65">
        <v>7</v>
      </c>
      <c r="G13" s="65">
        <v>9</v>
      </c>
      <c r="H13" s="65">
        <v>8</v>
      </c>
      <c r="I13" s="65"/>
      <c r="J13" s="65"/>
      <c r="K13" s="67">
        <f>IF(ISBLANK(F13),"",COUNTIF(F13:J13,"&gt;=0"))</f>
        <v>3</v>
      </c>
      <c r="L13" s="68">
        <f>IF(ISBLANK(F13),"",(IF(LEFT(F13,1)="-",1,0)+IF(LEFT(G13,1)="-",1,0)+IF(LEFT(H13,1)="-",1,0)+IF(LEFT(I13,1)="-",1,0)+IF(LEFT(J13,1)="-",1,0)))</f>
        <v>0</v>
      </c>
      <c r="M13" s="69">
        <f t="shared" si="0"/>
        <v>1</v>
      </c>
      <c r="N13" s="70">
        <f t="shared" si="0"/>
      </c>
      <c r="O13" s="29"/>
    </row>
    <row r="14" spans="1:15" ht="15">
      <c r="A14" s="29"/>
      <c r="B14" s="71" t="s">
        <v>174</v>
      </c>
      <c r="C14" s="64" t="str">
        <f>IF(C8&gt;"",C8&amp;" / "&amp;C9,"")</f>
        <v>SHVETC Kirill / GUSEV Arseny</v>
      </c>
      <c r="D14" s="64" t="str">
        <f>IF(G8&gt;"",G8&amp;" / "&amp;G9,"")</f>
        <v>OMRANI Seyed Pourya / LOTFIJANABADI Miad</v>
      </c>
      <c r="E14" s="72"/>
      <c r="F14" s="73">
        <v>-9</v>
      </c>
      <c r="G14" s="65">
        <v>5</v>
      </c>
      <c r="H14" s="65">
        <v>6</v>
      </c>
      <c r="I14" s="74">
        <v>-12</v>
      </c>
      <c r="J14" s="74">
        <v>11</v>
      </c>
      <c r="K14" s="67">
        <f>IF(ISBLANK(F14),"",COUNTIF(F14:J14,"&gt;=0"))</f>
        <v>3</v>
      </c>
      <c r="L14" s="68">
        <f>IF(ISBLANK(F14),"",(IF(LEFT(F14,1)="-",1,0)+IF(LEFT(G14,1)="-",1,0)+IF(LEFT(H14,1)="-",1,0)+IF(LEFT(I14,1)="-",1,0)+IF(LEFT(J14,1)="-",1,0)))</f>
        <v>2</v>
      </c>
      <c r="M14" s="69">
        <f t="shared" si="0"/>
        <v>1</v>
      </c>
      <c r="N14" s="70">
        <f t="shared" si="0"/>
      </c>
      <c r="O14" s="29"/>
    </row>
    <row r="15" spans="1:15" ht="15">
      <c r="A15" s="29"/>
      <c r="B15" s="63" t="s">
        <v>175</v>
      </c>
      <c r="C15" s="64" t="str">
        <f>IF(C5&gt;"",C5,"")</f>
        <v>SHVETC Kirill</v>
      </c>
      <c r="D15" s="64" t="str">
        <f>IF(G6&gt;"",G6,"")</f>
        <v>OMRANI Seyed Pourya</v>
      </c>
      <c r="E15" s="75"/>
      <c r="F15" s="76"/>
      <c r="G15" s="77"/>
      <c r="H15" s="74"/>
      <c r="I15" s="65"/>
      <c r="J15" s="65"/>
      <c r="K15" s="67">
        <f>IF(ISBLANK(F15),"",COUNTIF(F15:J15,"&gt;=0"))</f>
      </c>
      <c r="L15" s="68">
        <f>IF(ISBLANK(F15),"",(IF(LEFT(F15,1)="-",1,0)+IF(LEFT(G15,1)="-",1,0)+IF(LEFT(H15,1)="-",1,0)+IF(LEFT(I15,1)="-",1,0)+IF(LEFT(J15,1)="-",1,0)))</f>
      </c>
      <c r="M15" s="69">
        <f t="shared" si="0"/>
      </c>
      <c r="N15" s="70">
        <f t="shared" si="0"/>
      </c>
      <c r="O15" s="29"/>
    </row>
    <row r="16" spans="1:15" ht="15.75" thickBot="1">
      <c r="A16" s="29"/>
      <c r="B16" s="63" t="s">
        <v>176</v>
      </c>
      <c r="C16" s="64" t="str">
        <f>IF(C6&gt;"",C6,"")</f>
        <v>GUSEV Arseny</v>
      </c>
      <c r="D16" s="64" t="str">
        <f>IF(G5&gt;"",G5,"")</f>
        <v>LOTFIJANABADI Miad</v>
      </c>
      <c r="E16" s="75"/>
      <c r="F16" s="73"/>
      <c r="G16" s="65"/>
      <c r="H16" s="65"/>
      <c r="I16" s="65"/>
      <c r="J16" s="65"/>
      <c r="K16" s="67">
        <f>IF(ISBLANK(F16),"",COUNTIF(F16:J16,"&gt;=0"))</f>
      </c>
      <c r="L16" s="68">
        <f>IF(ISBLANK(F16),"",(IF(LEFT(F16,1)="-",1,0)+IF(LEFT(G16,1)="-",1,0)+IF(LEFT(H16,1)="-",1,0)+IF(LEFT(I16,1)="-",1,0)+IF(LEFT(J16,1)="-",1,0)))</f>
      </c>
      <c r="M16" s="69">
        <f t="shared" si="0"/>
      </c>
      <c r="N16" s="70">
        <f t="shared" si="0"/>
      </c>
      <c r="O16" s="29"/>
    </row>
    <row r="17" spans="1:15" ht="15.75" thickBot="1">
      <c r="A17" s="90"/>
      <c r="B17" s="25"/>
      <c r="C17" s="25"/>
      <c r="D17" s="25"/>
      <c r="E17" s="25"/>
      <c r="F17" s="25"/>
      <c r="G17" s="25"/>
      <c r="H17" s="25"/>
      <c r="I17" s="78" t="s">
        <v>177</v>
      </c>
      <c r="J17" s="79"/>
      <c r="K17" s="80">
        <f>IF(ISBLANK(C5),"",SUM(K12:K16))</f>
        <v>9</v>
      </c>
      <c r="L17" s="81">
        <f>IF(ISBLANK(G5),"",SUM(L12:L16))</f>
        <v>2</v>
      </c>
      <c r="M17" s="82">
        <f>IF(ISBLANK(F12),"",SUM(M12:M16))</f>
        <v>3</v>
      </c>
      <c r="N17" s="83">
        <f>IF(ISBLANK(F12),"",SUM(N12:N16))</f>
        <v>0</v>
      </c>
      <c r="O17" s="29"/>
    </row>
    <row r="18" spans="1:15" ht="15">
      <c r="A18" s="90"/>
      <c r="B18" s="25" t="s">
        <v>178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</row>
    <row r="19" spans="1:15" ht="15">
      <c r="A19" s="90"/>
      <c r="B19" s="84"/>
      <c r="C19" s="25" t="s">
        <v>179</v>
      </c>
      <c r="D19" s="25" t="s">
        <v>180</v>
      </c>
      <c r="E19" s="23"/>
      <c r="F19" s="25"/>
      <c r="G19" s="25" t="s">
        <v>181</v>
      </c>
      <c r="H19" s="23"/>
      <c r="I19" s="25"/>
      <c r="J19" s="23" t="s">
        <v>182</v>
      </c>
      <c r="K19" s="23"/>
      <c r="L19" s="25"/>
      <c r="M19" s="25"/>
      <c r="N19" s="25"/>
      <c r="O19" s="33"/>
    </row>
    <row r="20" spans="1:15" ht="15.75" thickBot="1">
      <c r="A20" s="90"/>
      <c r="B20" s="85"/>
      <c r="C20" s="86" t="str">
        <f>C4</f>
        <v>RUS2</v>
      </c>
      <c r="D20" s="25" t="str">
        <f>G4</f>
        <v>IRI</v>
      </c>
      <c r="E20" s="25"/>
      <c r="F20" s="25"/>
      <c r="G20" s="25"/>
      <c r="H20" s="25"/>
      <c r="I20" s="25"/>
      <c r="J20" s="179" t="str">
        <f>IF(M17=3,C4,IF(N17=3,G4,IF(M17=5,IF(N17=5,"tasan",""),"")))</f>
        <v>RUS2</v>
      </c>
      <c r="K20" s="180"/>
      <c r="L20" s="180"/>
      <c r="M20" s="180"/>
      <c r="N20" s="181"/>
      <c r="O20" s="29"/>
    </row>
    <row r="21" spans="1:15" ht="15">
      <c r="A21" s="92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150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167" t="s">
        <v>310</v>
      </c>
      <c r="D26" s="168"/>
      <c r="E26" s="36"/>
      <c r="F26" s="34" t="s">
        <v>151</v>
      </c>
      <c r="G26" s="37" t="s">
        <v>54</v>
      </c>
      <c r="H26" s="3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198</v>
      </c>
      <c r="D27" s="170"/>
      <c r="E27" s="42"/>
      <c r="F27" s="43" t="s">
        <v>155</v>
      </c>
      <c r="G27" s="182" t="s">
        <v>282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200</v>
      </c>
      <c r="D28" s="170"/>
      <c r="E28" s="42"/>
      <c r="F28" s="48" t="s">
        <v>159</v>
      </c>
      <c r="G28" s="169" t="s">
        <v>280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198</v>
      </c>
      <c r="D30" s="170"/>
      <c r="E30" s="42"/>
      <c r="F30" s="57"/>
      <c r="G30" s="182" t="s">
        <v>282</v>
      </c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200</v>
      </c>
      <c r="D31" s="170"/>
      <c r="E31" s="42"/>
      <c r="F31" s="59"/>
      <c r="G31" s="169" t="s">
        <v>280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FUJIMURA Tomoya</v>
      </c>
      <c r="D34" s="64" t="str">
        <f>IF(G27&gt;"",G27,"")</f>
        <v>WEBER Lionel</v>
      </c>
      <c r="E34" s="64">
        <f>IF(E27&gt;"",E27&amp;" - "&amp;I27,"")</f>
      </c>
      <c r="F34" s="65">
        <v>10</v>
      </c>
      <c r="G34" s="65">
        <v>10</v>
      </c>
      <c r="H34" s="66">
        <v>5</v>
      </c>
      <c r="I34" s="65"/>
      <c r="J34" s="65"/>
      <c r="K34" s="67">
        <f>IF(ISBLANK(F34),"",COUNTIF(F34:J34,"&gt;=0"))</f>
        <v>3</v>
      </c>
      <c r="L34" s="68">
        <f>IF(ISBLANK(F34),"",(IF(LEFT(F34,1)="-",1,0)+IF(LEFT(G34,1)="-",1,0)+IF(LEFT(H34,1)="-",1,0)+IF(LEFT(I34,1)="-",1,0)+IF(LEFT(J34,1)="-",1,0)))</f>
        <v>0</v>
      </c>
      <c r="M34" s="69">
        <f aca="true" t="shared" si="1" ref="M34:N38">IF(K34=3,1,"")</f>
        <v>1</v>
      </c>
      <c r="N34" s="70">
        <f t="shared" si="1"/>
      </c>
      <c r="O34" s="29"/>
    </row>
    <row r="35" spans="1:15" ht="15">
      <c r="A35" s="29"/>
      <c r="B35" s="63" t="s">
        <v>173</v>
      </c>
      <c r="C35" s="64" t="str">
        <f>IF(C28&gt;"",C28,"")</f>
        <v>MIYAMOTO Yukinori</v>
      </c>
      <c r="D35" s="64" t="str">
        <f>IF(G28&gt;"",G28,"")</f>
        <v>SCHMID Elia</v>
      </c>
      <c r="E35" s="64">
        <f>IF(E28&gt;"",E28&amp;" - "&amp;I28,"")</f>
      </c>
      <c r="F35" s="65">
        <v>-10</v>
      </c>
      <c r="G35" s="65">
        <v>8</v>
      </c>
      <c r="H35" s="65">
        <v>-4</v>
      </c>
      <c r="I35" s="65">
        <v>9</v>
      </c>
      <c r="J35" s="65">
        <v>-5</v>
      </c>
      <c r="K35" s="67">
        <f>IF(ISBLANK(F35),"",COUNTIF(F35:J35,"&gt;=0"))</f>
        <v>2</v>
      </c>
      <c r="L35" s="68">
        <f>IF(ISBLANK(F35),"",(IF(LEFT(F35,1)="-",1,0)+IF(LEFT(G35,1)="-",1,0)+IF(LEFT(H35,1)="-",1,0)+IF(LEFT(I35,1)="-",1,0)+IF(LEFT(J35,1)="-",1,0)))</f>
        <v>3</v>
      </c>
      <c r="M35" s="69">
        <f t="shared" si="1"/>
      </c>
      <c r="N35" s="70">
        <f t="shared" si="1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FUJIMURA Tomoya / MIYAMOTO Yukinori</v>
      </c>
      <c r="D36" s="64" t="str">
        <f>IF(G30&gt;"",G30&amp;" / "&amp;G31,"")</f>
        <v>WEBER Lionel / SCHMID Elia</v>
      </c>
      <c r="E36" s="72"/>
      <c r="F36" s="73">
        <v>9</v>
      </c>
      <c r="G36" s="65">
        <v>4</v>
      </c>
      <c r="H36" s="65">
        <v>3</v>
      </c>
      <c r="I36" s="74"/>
      <c r="J36" s="74"/>
      <c r="K36" s="67">
        <f>IF(ISBLANK(F36),"",COUNTIF(F36:J36,"&gt;=0"))</f>
        <v>3</v>
      </c>
      <c r="L36" s="68">
        <f>IF(ISBLANK(F36),"",(IF(LEFT(F36,1)="-",1,0)+IF(LEFT(G36,1)="-",1,0)+IF(LEFT(H36,1)="-",1,0)+IF(LEFT(I36,1)="-",1,0)+IF(LEFT(J36,1)="-",1,0)))</f>
        <v>0</v>
      </c>
      <c r="M36" s="69">
        <f t="shared" si="1"/>
        <v>1</v>
      </c>
      <c r="N36" s="70">
        <f t="shared" si="1"/>
      </c>
      <c r="O36" s="29"/>
    </row>
    <row r="37" spans="1:15" ht="15">
      <c r="A37" s="29"/>
      <c r="B37" s="63" t="s">
        <v>175</v>
      </c>
      <c r="C37" s="64" t="str">
        <f>IF(C27&gt;"",C27,"")</f>
        <v>FUJIMURA Tomoya</v>
      </c>
      <c r="D37" s="64" t="str">
        <f>IF(G28&gt;"",G28,"")</f>
        <v>SCHMID Elia</v>
      </c>
      <c r="E37" s="75"/>
      <c r="F37" s="76">
        <v>8</v>
      </c>
      <c r="G37" s="77">
        <v>-10</v>
      </c>
      <c r="H37" s="74">
        <v>6</v>
      </c>
      <c r="I37" s="65">
        <v>7</v>
      </c>
      <c r="J37" s="65"/>
      <c r="K37" s="67">
        <f>IF(ISBLANK(F37),"",COUNTIF(F37:J37,"&gt;=0"))</f>
        <v>3</v>
      </c>
      <c r="L37" s="68">
        <f>IF(ISBLANK(F37),"",(IF(LEFT(F37,1)="-",1,0)+IF(LEFT(G37,1)="-",1,0)+IF(LEFT(H37,1)="-",1,0)+IF(LEFT(I37,1)="-",1,0)+IF(LEFT(J37,1)="-",1,0)))</f>
        <v>1</v>
      </c>
      <c r="M37" s="69">
        <f t="shared" si="1"/>
        <v>1</v>
      </c>
      <c r="N37" s="70">
        <f t="shared" si="1"/>
      </c>
      <c r="O37" s="29"/>
    </row>
    <row r="38" spans="1:15" ht="15.75" thickBot="1">
      <c r="A38" s="29"/>
      <c r="B38" s="63" t="s">
        <v>176</v>
      </c>
      <c r="C38" s="64" t="str">
        <f>IF(C28&gt;"",C28,"")</f>
        <v>MIYAMOTO Yukinori</v>
      </c>
      <c r="D38" s="64" t="str">
        <f>IF(G27&gt;"",G27,"")</f>
        <v>WEBER Lionel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1"/>
      </c>
      <c r="N38" s="70">
        <f t="shared" si="1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11</v>
      </c>
      <c r="L39" s="81">
        <f>IF(ISBLANK(G27),"",SUM(L34:L38))</f>
        <v>4</v>
      </c>
      <c r="M39" s="82">
        <f>IF(ISBLANK(F34),"",SUM(M34:M38))</f>
        <v>3</v>
      </c>
      <c r="N39" s="83">
        <f>IF(ISBLANK(F34),"",SUM(N34:N38))</f>
        <v>1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JPN 2</v>
      </c>
      <c r="D42" s="25" t="str">
        <f>G26</f>
        <v>SUI</v>
      </c>
      <c r="E42" s="25"/>
      <c r="F42" s="25"/>
      <c r="G42" s="25"/>
      <c r="H42" s="25"/>
      <c r="I42" s="25"/>
      <c r="J42" s="179" t="str">
        <f>IF(M39=3,C26,IF(N39=3,G26,IF(M39=5,IF(N39=5,"tasan",""),"")))</f>
        <v>JPN 2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150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290</v>
      </c>
      <c r="D48" s="168"/>
      <c r="E48" s="36"/>
      <c r="F48" s="34" t="s">
        <v>151</v>
      </c>
      <c r="G48" s="37" t="s">
        <v>221</v>
      </c>
      <c r="H48" s="3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292</v>
      </c>
      <c r="D49" s="170"/>
      <c r="E49" s="42"/>
      <c r="F49" s="43" t="s">
        <v>155</v>
      </c>
      <c r="G49" s="91" t="s">
        <v>223</v>
      </c>
      <c r="H49" s="45"/>
      <c r="I49" s="45"/>
      <c r="J49" s="45"/>
      <c r="K49" s="45"/>
      <c r="L49" s="45"/>
      <c r="M49" s="45"/>
      <c r="N49" s="46"/>
      <c r="O49" s="29"/>
    </row>
    <row r="50" spans="1:15" ht="15">
      <c r="A50" s="29"/>
      <c r="B50" s="47" t="s">
        <v>157</v>
      </c>
      <c r="C50" s="169" t="s">
        <v>291</v>
      </c>
      <c r="D50" s="170"/>
      <c r="E50" s="42"/>
      <c r="F50" s="48" t="s">
        <v>159</v>
      </c>
      <c r="G50" s="169" t="s">
        <v>225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292</v>
      </c>
      <c r="D52" s="170"/>
      <c r="E52" s="42"/>
      <c r="F52" s="57"/>
      <c r="G52" s="182" t="s">
        <v>223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291</v>
      </c>
      <c r="D53" s="170"/>
      <c r="E53" s="42"/>
      <c r="F53" s="59"/>
      <c r="G53" s="169" t="s">
        <v>225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QIAN Cheng</v>
      </c>
      <c r="D56" s="64" t="str">
        <f>IF(G49&gt;"",G49,"")</f>
        <v>UEMURA Keiya</v>
      </c>
      <c r="E56" s="64">
        <f>IF(E49&gt;"",E49&amp;" - "&amp;I49,"")</f>
      </c>
      <c r="F56" s="65">
        <v>6</v>
      </c>
      <c r="G56" s="65">
        <v>-7</v>
      </c>
      <c r="H56" s="66">
        <v>9</v>
      </c>
      <c r="I56" s="65">
        <v>5</v>
      </c>
      <c r="J56" s="65"/>
      <c r="K56" s="67">
        <f>IF(ISBLANK(F56),"",COUNTIF(F56:J56,"&gt;=0"))</f>
        <v>3</v>
      </c>
      <c r="L56" s="68">
        <f>IF(ISBLANK(F56),"",(IF(LEFT(F56,1)="-",1,0)+IF(LEFT(G56,1)="-",1,0)+IF(LEFT(H56,1)="-",1,0)+IF(LEFT(I56,1)="-",1,0)+IF(LEFT(J56,1)="-",1,0)))</f>
        <v>1</v>
      </c>
      <c r="M56" s="69">
        <f aca="true" t="shared" si="2" ref="M56:N60">IF(K56=3,1,"")</f>
        <v>1</v>
      </c>
      <c r="N56" s="70">
        <f t="shared" si="2"/>
      </c>
      <c r="O56" s="29"/>
    </row>
    <row r="57" spans="1:15" ht="15">
      <c r="A57" s="29"/>
      <c r="B57" s="63" t="s">
        <v>173</v>
      </c>
      <c r="C57" s="64" t="str">
        <f>IF(C50&gt;"",C50,"")</f>
        <v>RECH DALDOSSO Marco</v>
      </c>
      <c r="D57" s="64" t="str">
        <f>IF(G50&gt;"",G50,"")</f>
        <v>TAZOE Kenta</v>
      </c>
      <c r="E57" s="64">
        <f>IF(E50&gt;"",E50&amp;" - "&amp;I50,"")</f>
      </c>
      <c r="F57" s="65">
        <v>-6</v>
      </c>
      <c r="G57" s="65">
        <v>8</v>
      </c>
      <c r="H57" s="65">
        <v>-6</v>
      </c>
      <c r="I57" s="65">
        <v>-10</v>
      </c>
      <c r="J57" s="65"/>
      <c r="K57" s="67">
        <f>IF(ISBLANK(F57),"",COUNTIF(F57:J57,"&gt;=0"))</f>
        <v>1</v>
      </c>
      <c r="L57" s="68">
        <f>IF(ISBLANK(F57),"",(IF(LEFT(F57,1)="-",1,0)+IF(LEFT(G57,1)="-",1,0)+IF(LEFT(H57,1)="-",1,0)+IF(LEFT(I57,1)="-",1,0)+IF(LEFT(J57,1)="-",1,0)))</f>
        <v>3</v>
      </c>
      <c r="M57" s="69">
        <f t="shared" si="2"/>
      </c>
      <c r="N57" s="70">
        <f t="shared" si="2"/>
        <v>1</v>
      </c>
      <c r="O57" s="29"/>
    </row>
    <row r="58" spans="1:15" ht="15">
      <c r="A58" s="29"/>
      <c r="B58" s="71" t="s">
        <v>174</v>
      </c>
      <c r="C58" s="64" t="str">
        <f>IF(C52&gt;"",C52&amp;" / "&amp;C53,"")</f>
        <v>QIAN Cheng / RECH DALDOSSO Marco</v>
      </c>
      <c r="D58" s="64" t="str">
        <f>IF(G52&gt;"",G52&amp;" / "&amp;G53,"")</f>
        <v>UEMURA Keiya / TAZOE Kenta</v>
      </c>
      <c r="E58" s="72"/>
      <c r="F58" s="73">
        <v>-7</v>
      </c>
      <c r="G58" s="65">
        <v>6</v>
      </c>
      <c r="H58" s="65">
        <v>-8</v>
      </c>
      <c r="I58" s="74">
        <v>-8</v>
      </c>
      <c r="J58" s="74"/>
      <c r="K58" s="67">
        <f>IF(ISBLANK(F58),"",COUNTIF(F58:J58,"&gt;=0"))</f>
        <v>1</v>
      </c>
      <c r="L58" s="68">
        <f>IF(ISBLANK(F58),"",(IF(LEFT(F58,1)="-",1,0)+IF(LEFT(G58,1)="-",1,0)+IF(LEFT(H58,1)="-",1,0)+IF(LEFT(I58,1)="-",1,0)+IF(LEFT(J58,1)="-",1,0)))</f>
        <v>3</v>
      </c>
      <c r="M58" s="69">
        <f t="shared" si="2"/>
      </c>
      <c r="N58" s="70">
        <f t="shared" si="2"/>
        <v>1</v>
      </c>
      <c r="O58" s="29"/>
    </row>
    <row r="59" spans="1:15" ht="15">
      <c r="A59" s="29"/>
      <c r="B59" s="63" t="s">
        <v>175</v>
      </c>
      <c r="C59" s="64" t="str">
        <f>IF(C49&gt;"",C49,"")</f>
        <v>QIAN Cheng</v>
      </c>
      <c r="D59" s="64" t="str">
        <f>IF(G50&gt;"",G50,"")</f>
        <v>TAZOE Kenta</v>
      </c>
      <c r="E59" s="75"/>
      <c r="F59" s="76">
        <v>12</v>
      </c>
      <c r="G59" s="77">
        <v>-8</v>
      </c>
      <c r="H59" s="74">
        <v>5</v>
      </c>
      <c r="I59" s="65">
        <v>-10</v>
      </c>
      <c r="J59" s="65">
        <v>-9</v>
      </c>
      <c r="K59" s="67">
        <f>IF(ISBLANK(F59),"",COUNTIF(F59:J59,"&gt;=0"))</f>
        <v>2</v>
      </c>
      <c r="L59" s="68">
        <f>IF(ISBLANK(F59),"",(IF(LEFT(F59,1)="-",1,0)+IF(LEFT(G59,1)="-",1,0)+IF(LEFT(H59,1)="-",1,0)+IF(LEFT(I59,1)="-",1,0)+IF(LEFT(J59,1)="-",1,0)))</f>
        <v>3</v>
      </c>
      <c r="M59" s="69">
        <f t="shared" si="2"/>
      </c>
      <c r="N59" s="70">
        <f t="shared" si="2"/>
        <v>1</v>
      </c>
      <c r="O59" s="29"/>
    </row>
    <row r="60" spans="1:15" ht="15.75" thickBot="1">
      <c r="A60" s="29"/>
      <c r="B60" s="63" t="s">
        <v>176</v>
      </c>
      <c r="C60" s="64" t="str">
        <f>IF(C50&gt;"",C50,"")</f>
        <v>RECH DALDOSSO Marco</v>
      </c>
      <c r="D60" s="64" t="str">
        <f>IF(G49&gt;"",G49,"")</f>
        <v>UEMURA Keiya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2"/>
      </c>
      <c r="N60" s="70">
        <f t="shared" si="2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7</v>
      </c>
      <c r="L61" s="81">
        <f>IF(ISBLANK(G49),"",SUM(L56:L60))</f>
        <v>10</v>
      </c>
      <c r="M61" s="82">
        <f>IF(ISBLANK(F56),"",SUM(M56:M60))</f>
        <v>1</v>
      </c>
      <c r="N61" s="83">
        <f>IF(ISBLANK(F56),"",SUM(N56:N60))</f>
        <v>3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ITA 2</v>
      </c>
      <c r="D64" s="25" t="str">
        <f>G48</f>
        <v>JPN 1</v>
      </c>
      <c r="E64" s="25"/>
      <c r="F64" s="25"/>
      <c r="G64" s="25"/>
      <c r="H64" s="25"/>
      <c r="I64" s="25"/>
      <c r="J64" s="179" t="str">
        <f>IF(M61=3,C48,IF(N61=3,G48,IF(M61=5,IF(N61=5,"tasan",""),"")))</f>
        <v>JPN 1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 t="s">
        <v>398</v>
      </c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150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88</v>
      </c>
      <c r="D70" s="168"/>
      <c r="E70" s="36"/>
      <c r="F70" s="34" t="s">
        <v>151</v>
      </c>
      <c r="G70" s="167" t="s">
        <v>303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236</v>
      </c>
      <c r="D71" s="170"/>
      <c r="E71" s="42"/>
      <c r="F71" s="43" t="s">
        <v>155</v>
      </c>
      <c r="G71" s="182" t="s">
        <v>405</v>
      </c>
      <c r="H71" s="183"/>
      <c r="I71" s="183"/>
      <c r="J71" s="183"/>
      <c r="K71" s="183"/>
      <c r="L71" s="183"/>
      <c r="M71" s="183"/>
      <c r="N71" s="184"/>
      <c r="O71" s="29"/>
    </row>
    <row r="72" spans="1:15" ht="15">
      <c r="A72" s="29"/>
      <c r="B72" s="47" t="s">
        <v>157</v>
      </c>
      <c r="C72" s="169" t="s">
        <v>238</v>
      </c>
      <c r="D72" s="170"/>
      <c r="E72" s="42"/>
      <c r="F72" s="48" t="s">
        <v>159</v>
      </c>
      <c r="G72" s="169" t="s">
        <v>304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236</v>
      </c>
      <c r="D74" s="170"/>
      <c r="E74" s="42"/>
      <c r="F74" s="57"/>
      <c r="G74" s="182" t="s">
        <v>306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238</v>
      </c>
      <c r="D75" s="170"/>
      <c r="E75" s="42"/>
      <c r="F75" s="59"/>
      <c r="G75" s="169" t="s">
        <v>304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POWELL David</v>
      </c>
      <c r="D78" s="64" t="str">
        <f>IF(G71&gt;"",G71,"")</f>
        <v>KHRIPUNENKO Alexander</v>
      </c>
      <c r="E78" s="64">
        <f>IF(E71&gt;"",E71&amp;" - "&amp;I71,"")</f>
      </c>
      <c r="F78" s="65">
        <v>7</v>
      </c>
      <c r="G78" s="65">
        <v>5</v>
      </c>
      <c r="H78" s="66">
        <v>-9</v>
      </c>
      <c r="I78" s="65">
        <v>6</v>
      </c>
      <c r="J78" s="65"/>
      <c r="K78" s="67">
        <f>IF(ISBLANK(F78),"",COUNTIF(F78:J78,"&gt;=0"))</f>
        <v>3</v>
      </c>
      <c r="L78" s="68">
        <f>IF(ISBLANK(F78),"",(IF(LEFT(F78,1)="-",1,0)+IF(LEFT(G78,1)="-",1,0)+IF(LEFT(H78,1)="-",1,0)+IF(LEFT(I78,1)="-",1,0)+IF(LEFT(J78,1)="-",1,0)))</f>
        <v>1</v>
      </c>
      <c r="M78" s="69">
        <f aca="true" t="shared" si="3" ref="M78:N82">IF(K78=3,1,"")</f>
        <v>1</v>
      </c>
      <c r="N78" s="70">
        <f t="shared" si="3"/>
      </c>
      <c r="O78" s="29"/>
    </row>
    <row r="79" spans="1:15" ht="15">
      <c r="A79" s="29"/>
      <c r="B79" s="63" t="s">
        <v>173</v>
      </c>
      <c r="C79" s="64" t="str">
        <f>IF(C72&gt;"",C72,"")</f>
        <v>HU Heming</v>
      </c>
      <c r="D79" s="64" t="str">
        <f>IF(G72&gt;"",G72,"")</f>
        <v>GADIEV Vildan</v>
      </c>
      <c r="E79" s="64">
        <f>IF(E72&gt;"",E72&amp;" - "&amp;I72,"")</f>
      </c>
      <c r="F79" s="65">
        <v>-5</v>
      </c>
      <c r="G79" s="65">
        <v>-9</v>
      </c>
      <c r="H79" s="65">
        <v>-5</v>
      </c>
      <c r="I79" s="65"/>
      <c r="J79" s="65"/>
      <c r="K79" s="67">
        <f>IF(ISBLANK(F79),"",COUNTIF(F79:J79,"&gt;=0"))</f>
        <v>0</v>
      </c>
      <c r="L79" s="68">
        <f>IF(ISBLANK(F79),"",(IF(LEFT(F79,1)="-",1,0)+IF(LEFT(G79,1)="-",1,0)+IF(LEFT(H79,1)="-",1,0)+IF(LEFT(I79,1)="-",1,0)+IF(LEFT(J79,1)="-",1,0)))</f>
        <v>3</v>
      </c>
      <c r="M79" s="69">
        <f t="shared" si="3"/>
      </c>
      <c r="N79" s="70">
        <f t="shared" si="3"/>
        <v>1</v>
      </c>
      <c r="O79" s="29"/>
    </row>
    <row r="80" spans="1:15" ht="15">
      <c r="A80" s="29"/>
      <c r="B80" s="71" t="s">
        <v>174</v>
      </c>
      <c r="C80" s="64" t="str">
        <f>IF(C74&gt;"",C74&amp;" / "&amp;C75,"")</f>
        <v>POWELL David / HU Heming</v>
      </c>
      <c r="D80" s="64" t="str">
        <f>IF(G74&gt;"",G74&amp;" / "&amp;G75,"")</f>
        <v>KHRIPURENKO Alexander / GADIEV Vildan</v>
      </c>
      <c r="E80" s="72"/>
      <c r="F80" s="73">
        <v>-6</v>
      </c>
      <c r="G80" s="65">
        <v>-10</v>
      </c>
      <c r="H80" s="65">
        <v>-9</v>
      </c>
      <c r="I80" s="74"/>
      <c r="J80" s="74"/>
      <c r="K80" s="67">
        <f>IF(ISBLANK(F80),"",COUNTIF(F80:J80,"&gt;=0"))</f>
        <v>0</v>
      </c>
      <c r="L80" s="68">
        <f>IF(ISBLANK(F80),"",(IF(LEFT(F80,1)="-",1,0)+IF(LEFT(G80,1)="-",1,0)+IF(LEFT(H80,1)="-",1,0)+IF(LEFT(I80,1)="-",1,0)+IF(LEFT(J80,1)="-",1,0)))</f>
        <v>3</v>
      </c>
      <c r="M80" s="69">
        <f t="shared" si="3"/>
      </c>
      <c r="N80" s="70">
        <f t="shared" si="3"/>
        <v>1</v>
      </c>
      <c r="O80" s="29"/>
    </row>
    <row r="81" spans="1:15" ht="15">
      <c r="A81" s="29"/>
      <c r="B81" s="63" t="s">
        <v>175</v>
      </c>
      <c r="C81" s="64" t="str">
        <f>IF(C71&gt;"",C71,"")</f>
        <v>POWELL David</v>
      </c>
      <c r="D81" s="64" t="str">
        <f>IF(G72&gt;"",G72,"")</f>
        <v>GADIEV Vildan</v>
      </c>
      <c r="E81" s="75"/>
      <c r="F81" s="76">
        <v>-8</v>
      </c>
      <c r="G81" s="77">
        <v>10</v>
      </c>
      <c r="H81" s="74">
        <v>-7</v>
      </c>
      <c r="I81" s="65">
        <v>-6</v>
      </c>
      <c r="J81" s="65"/>
      <c r="K81" s="67">
        <f>IF(ISBLANK(F81),"",COUNTIF(F81:J81,"&gt;=0"))</f>
        <v>1</v>
      </c>
      <c r="L81" s="68">
        <f>IF(ISBLANK(F81),"",(IF(LEFT(F81,1)="-",1,0)+IF(LEFT(G81,1)="-",1,0)+IF(LEFT(H81,1)="-",1,0)+IF(LEFT(I81,1)="-",1,0)+IF(LEFT(J81,1)="-",1,0)))</f>
        <v>3</v>
      </c>
      <c r="M81" s="69">
        <f t="shared" si="3"/>
      </c>
      <c r="N81" s="70">
        <f t="shared" si="3"/>
        <v>1</v>
      </c>
      <c r="O81" s="29"/>
    </row>
    <row r="82" spans="1:15" ht="15.75" thickBot="1">
      <c r="A82" s="29"/>
      <c r="B82" s="63" t="s">
        <v>176</v>
      </c>
      <c r="C82" s="64" t="str">
        <f>IF(C72&gt;"",C72,"")</f>
        <v>HU Heming</v>
      </c>
      <c r="D82" s="64" t="str">
        <f>IF(G71&gt;"",G71,"")</f>
        <v>KHRIPUNENKO Alexander</v>
      </c>
      <c r="E82" s="75"/>
      <c r="F82" s="73"/>
      <c r="G82" s="65"/>
      <c r="H82" s="65"/>
      <c r="I82" s="65"/>
      <c r="J82" s="65"/>
      <c r="K82" s="67">
        <f>IF(ISBLANK(F82),"",COUNTIF(F82:J82,"&gt;=0"))</f>
      </c>
      <c r="L82" s="68">
        <f>IF(ISBLANK(F82),"",(IF(LEFT(F82,1)="-",1,0)+IF(LEFT(G82,1)="-",1,0)+IF(LEFT(H82,1)="-",1,0)+IF(LEFT(I82,1)="-",1,0)+IF(LEFT(J82,1)="-",1,0)))</f>
      </c>
      <c r="M82" s="69">
        <f t="shared" si="3"/>
      </c>
      <c r="N82" s="70">
        <f t="shared" si="3"/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4</v>
      </c>
      <c r="L83" s="81">
        <f>IF(ISBLANK(G71),"",SUM(L78:L82))</f>
        <v>10</v>
      </c>
      <c r="M83" s="82">
        <f>IF(ISBLANK(F78),"",SUM(M78:M82))</f>
        <v>1</v>
      </c>
      <c r="N83" s="83">
        <f>IF(ISBLANK(F78),"",SUM(N78:N82))</f>
        <v>3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AUS</v>
      </c>
      <c r="D86" s="25" t="str">
        <f>G70</f>
        <v>RUS 1</v>
      </c>
      <c r="E86" s="25"/>
      <c r="F86" s="25"/>
      <c r="G86" s="25"/>
      <c r="H86" s="25"/>
      <c r="I86" s="25"/>
      <c r="J86" s="179" t="str">
        <f>IF(M83=3,C70,IF(N83=3,G70,IF(M83=5,IF(N83=5,"tasan",""),"")))</f>
        <v>RUS 1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</sheetData>
  <sheetProtection/>
  <mergeCells count="52">
    <mergeCell ref="J1:N1"/>
    <mergeCell ref="J2:N2"/>
    <mergeCell ref="C4:D4"/>
    <mergeCell ref="C5:D5"/>
    <mergeCell ref="G5:N5"/>
    <mergeCell ref="C6:D6"/>
    <mergeCell ref="G6:H6"/>
    <mergeCell ref="C8:D8"/>
    <mergeCell ref="G8:N8"/>
    <mergeCell ref="C9:D9"/>
    <mergeCell ref="G9:N9"/>
    <mergeCell ref="K11:L11"/>
    <mergeCell ref="J20:N20"/>
    <mergeCell ref="J23:N23"/>
    <mergeCell ref="J24:N24"/>
    <mergeCell ref="C26:D26"/>
    <mergeCell ref="C27:D27"/>
    <mergeCell ref="G27:N27"/>
    <mergeCell ref="C28:D28"/>
    <mergeCell ref="G28:N28"/>
    <mergeCell ref="C30:D30"/>
    <mergeCell ref="G30:N30"/>
    <mergeCell ref="C31:D31"/>
    <mergeCell ref="G31:N31"/>
    <mergeCell ref="K33:L33"/>
    <mergeCell ref="J42:N42"/>
    <mergeCell ref="J45:N45"/>
    <mergeCell ref="J46:N46"/>
    <mergeCell ref="C48:D48"/>
    <mergeCell ref="C49:D49"/>
    <mergeCell ref="C50:D50"/>
    <mergeCell ref="G50:N50"/>
    <mergeCell ref="C52:D52"/>
    <mergeCell ref="G52:N52"/>
    <mergeCell ref="C53:D53"/>
    <mergeCell ref="G53:N53"/>
    <mergeCell ref="K55:L55"/>
    <mergeCell ref="J64:N64"/>
    <mergeCell ref="J67:N67"/>
    <mergeCell ref="J68:N68"/>
    <mergeCell ref="C70:D70"/>
    <mergeCell ref="G70:H70"/>
    <mergeCell ref="C71:D71"/>
    <mergeCell ref="G71:N71"/>
    <mergeCell ref="K77:L77"/>
    <mergeCell ref="J86:N86"/>
    <mergeCell ref="C72:D72"/>
    <mergeCell ref="G72:N72"/>
    <mergeCell ref="C74:D74"/>
    <mergeCell ref="G74:N74"/>
    <mergeCell ref="C75:D75"/>
    <mergeCell ref="G75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B21">
      <selection activeCell="G28" sqref="G28:N28"/>
    </sheetView>
  </sheetViews>
  <sheetFormatPr defaultColWidth="9.140625" defaultRowHeight="15"/>
  <cols>
    <col min="3" max="3" width="37.8515625" style="0" customWidth="1"/>
    <col min="4" max="4" width="15.421875" style="0" customWidth="1"/>
  </cols>
  <sheetData>
    <row r="1" spans="1:15" ht="15">
      <c r="A1" s="90"/>
      <c r="B1" s="23"/>
      <c r="C1" s="24" t="s">
        <v>146</v>
      </c>
      <c r="D1" s="25"/>
      <c r="E1" s="25"/>
      <c r="F1" s="23"/>
      <c r="G1" s="26" t="s">
        <v>147</v>
      </c>
      <c r="H1" s="27"/>
      <c r="I1" s="28"/>
      <c r="J1" s="163">
        <v>42341</v>
      </c>
      <c r="K1" s="164"/>
      <c r="L1" s="164"/>
      <c r="M1" s="164"/>
      <c r="N1" s="165"/>
      <c r="O1" s="29"/>
    </row>
    <row r="2" spans="1:15" ht="15">
      <c r="A2" s="90"/>
      <c r="B2" s="30"/>
      <c r="C2" s="30" t="s">
        <v>148</v>
      </c>
      <c r="D2" s="25"/>
      <c r="E2" s="25"/>
      <c r="F2" s="23"/>
      <c r="G2" s="26" t="s">
        <v>149</v>
      </c>
      <c r="H2" s="27"/>
      <c r="I2" s="28"/>
      <c r="J2" s="166" t="s">
        <v>150</v>
      </c>
      <c r="K2" s="164"/>
      <c r="L2" s="164"/>
      <c r="M2" s="164"/>
      <c r="N2" s="165"/>
      <c r="O2" s="29"/>
    </row>
    <row r="3" spans="1:15" ht="15">
      <c r="A3" s="90"/>
      <c r="B3" s="23"/>
      <c r="C3" s="31"/>
      <c r="D3" s="25"/>
      <c r="E3" s="25"/>
      <c r="F3" s="25"/>
      <c r="G3" s="32"/>
      <c r="H3" s="25"/>
      <c r="I3" s="25"/>
      <c r="J3" s="25"/>
      <c r="K3" s="25"/>
      <c r="L3" s="25"/>
      <c r="M3" s="25"/>
      <c r="N3" s="25"/>
      <c r="O3" s="33"/>
    </row>
    <row r="4" spans="1:15" ht="15">
      <c r="A4" s="29"/>
      <c r="B4" s="34" t="s">
        <v>151</v>
      </c>
      <c r="C4" s="167" t="s">
        <v>310</v>
      </c>
      <c r="D4" s="168"/>
      <c r="E4" s="36"/>
      <c r="F4" s="34" t="s">
        <v>151</v>
      </c>
      <c r="G4" s="37" t="s">
        <v>380</v>
      </c>
      <c r="H4" s="38"/>
      <c r="I4" s="38"/>
      <c r="J4" s="38"/>
      <c r="K4" s="38"/>
      <c r="L4" s="38"/>
      <c r="M4" s="38"/>
      <c r="N4" s="39"/>
      <c r="O4" s="29"/>
    </row>
    <row r="5" spans="1:15" ht="15">
      <c r="A5" s="29"/>
      <c r="B5" s="40" t="s">
        <v>153</v>
      </c>
      <c r="C5" s="169" t="s">
        <v>198</v>
      </c>
      <c r="D5" s="170"/>
      <c r="E5" s="42"/>
      <c r="F5" s="43" t="s">
        <v>155</v>
      </c>
      <c r="G5" s="169" t="s">
        <v>154</v>
      </c>
      <c r="H5" s="185"/>
      <c r="I5" s="185"/>
      <c r="J5" s="185"/>
      <c r="K5" s="185"/>
      <c r="L5" s="185"/>
      <c r="M5" s="185"/>
      <c r="N5" s="186"/>
      <c r="O5" s="29"/>
    </row>
    <row r="6" spans="1:17" ht="15">
      <c r="A6" s="29"/>
      <c r="B6" s="47" t="s">
        <v>157</v>
      </c>
      <c r="C6" s="169" t="s">
        <v>200</v>
      </c>
      <c r="D6" s="170"/>
      <c r="E6" s="42"/>
      <c r="F6" s="48" t="s">
        <v>159</v>
      </c>
      <c r="G6" s="169" t="s">
        <v>158</v>
      </c>
      <c r="H6" s="170"/>
      <c r="I6" s="49"/>
      <c r="J6" s="49"/>
      <c r="K6" s="49"/>
      <c r="L6" s="49"/>
      <c r="M6" s="49"/>
      <c r="N6" s="50"/>
      <c r="O6" s="90"/>
      <c r="P6" s="208"/>
      <c r="Q6" s="208"/>
    </row>
    <row r="7" spans="1:17" ht="15">
      <c r="A7" s="90"/>
      <c r="B7" s="51" t="s">
        <v>161</v>
      </c>
      <c r="C7" s="52"/>
      <c r="D7" s="53"/>
      <c r="E7" s="54"/>
      <c r="F7" s="51" t="s">
        <v>161</v>
      </c>
      <c r="G7" s="52"/>
      <c r="H7" s="55"/>
      <c r="I7" s="55"/>
      <c r="J7" s="55"/>
      <c r="K7" s="55"/>
      <c r="L7" s="55"/>
      <c r="M7" s="55"/>
      <c r="N7" s="55"/>
      <c r="O7" s="23"/>
      <c r="P7" s="208"/>
      <c r="Q7" s="208"/>
    </row>
    <row r="8" spans="1:15" ht="15">
      <c r="A8" s="29"/>
      <c r="B8" s="56"/>
      <c r="C8" s="169" t="s">
        <v>198</v>
      </c>
      <c r="D8" s="170"/>
      <c r="E8" s="42"/>
      <c r="F8" s="57"/>
      <c r="G8" s="171" t="s">
        <v>154</v>
      </c>
      <c r="H8" s="172"/>
      <c r="I8" s="172"/>
      <c r="J8" s="172"/>
      <c r="K8" s="172"/>
      <c r="L8" s="172"/>
      <c r="M8" s="172"/>
      <c r="N8" s="173"/>
      <c r="O8" s="29"/>
    </row>
    <row r="9" spans="1:15" ht="15">
      <c r="A9" s="29"/>
      <c r="B9" s="58"/>
      <c r="C9" s="169" t="s">
        <v>200</v>
      </c>
      <c r="D9" s="170"/>
      <c r="E9" s="42"/>
      <c r="F9" s="59"/>
      <c r="G9" s="169" t="s">
        <v>158</v>
      </c>
      <c r="H9" s="185"/>
      <c r="I9" s="185"/>
      <c r="J9" s="185"/>
      <c r="K9" s="185"/>
      <c r="L9" s="185"/>
      <c r="M9" s="185"/>
      <c r="N9" s="186"/>
      <c r="O9" s="29"/>
    </row>
    <row r="10" spans="1:15" ht="15">
      <c r="A10" s="90"/>
      <c r="B10" s="25"/>
      <c r="C10" s="25"/>
      <c r="D10" s="25"/>
      <c r="E10" s="25"/>
      <c r="F10" s="32" t="s">
        <v>162</v>
      </c>
      <c r="G10" s="32"/>
      <c r="H10" s="32"/>
      <c r="I10" s="32"/>
      <c r="J10" s="25"/>
      <c r="K10" s="25"/>
      <c r="L10" s="25"/>
      <c r="M10" s="60"/>
      <c r="N10" s="23"/>
      <c r="O10" s="33"/>
    </row>
    <row r="11" spans="1:15" ht="15">
      <c r="A11" s="90"/>
      <c r="B11" s="30" t="s">
        <v>163</v>
      </c>
      <c r="C11" s="25"/>
      <c r="D11" s="25"/>
      <c r="E11" s="25"/>
      <c r="F11" s="61" t="s">
        <v>164</v>
      </c>
      <c r="G11" s="61" t="s">
        <v>165</v>
      </c>
      <c r="H11" s="61" t="s">
        <v>166</v>
      </c>
      <c r="I11" s="61" t="s">
        <v>167</v>
      </c>
      <c r="J11" s="61" t="s">
        <v>168</v>
      </c>
      <c r="K11" s="177" t="s">
        <v>169</v>
      </c>
      <c r="L11" s="178"/>
      <c r="M11" s="61" t="s">
        <v>170</v>
      </c>
      <c r="N11" s="62" t="s">
        <v>171</v>
      </c>
      <c r="O11" s="29"/>
    </row>
    <row r="12" spans="1:15" ht="15">
      <c r="A12" s="29"/>
      <c r="B12" s="63" t="s">
        <v>172</v>
      </c>
      <c r="C12" s="64" t="str">
        <f>IF(C5&gt;"",C5,"")</f>
        <v>FUJIMURA Tomoya</v>
      </c>
      <c r="D12" s="64" t="str">
        <f>IF(G5&gt;"",G5,"")</f>
        <v>SHVETC Kirill</v>
      </c>
      <c r="E12" s="64">
        <f>IF(E5&gt;"",E5&amp;" - "&amp;I5,"")</f>
      </c>
      <c r="F12" s="65">
        <v>-8</v>
      </c>
      <c r="G12" s="65">
        <v>7</v>
      </c>
      <c r="H12" s="66">
        <v>7</v>
      </c>
      <c r="I12" s="65">
        <v>9</v>
      </c>
      <c r="J12" s="65"/>
      <c r="K12" s="67">
        <f>IF(ISBLANK(F12),"",COUNTIF(F12:J12,"&gt;=0"))</f>
        <v>3</v>
      </c>
      <c r="L12" s="68">
        <f>IF(ISBLANK(F12),"",(IF(LEFT(F12,1)="-",1,0)+IF(LEFT(G12,1)="-",1,0)+IF(LEFT(H12,1)="-",1,0)+IF(LEFT(I12,1)="-",1,0)+IF(LEFT(J12,1)="-",1,0)))</f>
        <v>1</v>
      </c>
      <c r="M12" s="69">
        <f aca="true" t="shared" si="0" ref="M12:N16">IF(K12=3,1,"")</f>
        <v>1</v>
      </c>
      <c r="N12" s="70">
        <f t="shared" si="0"/>
      </c>
      <c r="O12" s="29"/>
    </row>
    <row r="13" spans="1:15" ht="15">
      <c r="A13" s="29"/>
      <c r="B13" s="63" t="s">
        <v>173</v>
      </c>
      <c r="C13" s="64" t="str">
        <f>IF(C6&gt;"",C6,"")</f>
        <v>MIYAMOTO Yukinori</v>
      </c>
      <c r="D13" s="64" t="str">
        <f>IF(G6&gt;"",G6,"")</f>
        <v>GUSEV Arseny</v>
      </c>
      <c r="E13" s="64">
        <f>IF(E6&gt;"",E6&amp;" - "&amp;I6,"")</f>
      </c>
      <c r="F13" s="65">
        <v>-10</v>
      </c>
      <c r="G13" s="65">
        <v>8</v>
      </c>
      <c r="H13" s="65">
        <v>6</v>
      </c>
      <c r="I13" s="65">
        <v>8</v>
      </c>
      <c r="J13" s="65"/>
      <c r="K13" s="67">
        <f>IF(ISBLANK(F13),"",COUNTIF(F13:J13,"&gt;=0"))</f>
        <v>3</v>
      </c>
      <c r="L13" s="68">
        <f>IF(ISBLANK(F13),"",(IF(LEFT(F13,1)="-",1,0)+IF(LEFT(G13,1)="-",1,0)+IF(LEFT(H13,1)="-",1,0)+IF(LEFT(I13,1)="-",1,0)+IF(LEFT(J13,1)="-",1,0)))</f>
        <v>1</v>
      </c>
      <c r="M13" s="69">
        <f t="shared" si="0"/>
        <v>1</v>
      </c>
      <c r="N13" s="70">
        <f t="shared" si="0"/>
      </c>
      <c r="O13" s="29"/>
    </row>
    <row r="14" spans="1:15" ht="15">
      <c r="A14" s="29"/>
      <c r="B14" s="71" t="s">
        <v>174</v>
      </c>
      <c r="C14" s="64" t="str">
        <f>IF(C8&gt;"",C8&amp;" / "&amp;C9,"")</f>
        <v>FUJIMURA Tomoya / MIYAMOTO Yukinori</v>
      </c>
      <c r="D14" s="64" t="str">
        <f>IF(G8&gt;"",G8&amp;" / "&amp;G9,"")</f>
        <v>SHVETC Kirill / GUSEV Arseny</v>
      </c>
      <c r="E14" s="72"/>
      <c r="F14" s="73">
        <v>-6</v>
      </c>
      <c r="G14" s="65">
        <v>-6</v>
      </c>
      <c r="H14" s="65">
        <v>-7</v>
      </c>
      <c r="I14" s="74"/>
      <c r="J14" s="74"/>
      <c r="K14" s="67">
        <f>IF(ISBLANK(F14),"",COUNTIF(F14:J14,"&gt;=0"))</f>
        <v>0</v>
      </c>
      <c r="L14" s="68">
        <f>IF(ISBLANK(F14),"",(IF(LEFT(F14,1)="-",1,0)+IF(LEFT(G14,1)="-",1,0)+IF(LEFT(H14,1)="-",1,0)+IF(LEFT(I14,1)="-",1,0)+IF(LEFT(J14,1)="-",1,0)))</f>
        <v>3</v>
      </c>
      <c r="M14" s="69">
        <f t="shared" si="0"/>
      </c>
      <c r="N14" s="70">
        <f t="shared" si="0"/>
        <v>1</v>
      </c>
      <c r="O14" s="29"/>
    </row>
    <row r="15" spans="1:15" ht="15">
      <c r="A15" s="29"/>
      <c r="B15" s="63" t="s">
        <v>175</v>
      </c>
      <c r="C15" s="64" t="str">
        <f>IF(C5&gt;"",C5,"")</f>
        <v>FUJIMURA Tomoya</v>
      </c>
      <c r="D15" s="64" t="str">
        <f>IF(G6&gt;"",G6,"")</f>
        <v>GUSEV Arseny</v>
      </c>
      <c r="E15" s="75"/>
      <c r="F15" s="76">
        <v>8</v>
      </c>
      <c r="G15" s="77">
        <v>8</v>
      </c>
      <c r="H15" s="74">
        <v>3</v>
      </c>
      <c r="I15" s="65"/>
      <c r="J15" s="65"/>
      <c r="K15" s="67">
        <f>IF(ISBLANK(F15),"",COUNTIF(F15:J15,"&gt;=0"))</f>
        <v>3</v>
      </c>
      <c r="L15" s="68">
        <f>IF(ISBLANK(F15),"",(IF(LEFT(F15,1)="-",1,0)+IF(LEFT(G15,1)="-",1,0)+IF(LEFT(H15,1)="-",1,0)+IF(LEFT(I15,1)="-",1,0)+IF(LEFT(J15,1)="-",1,0)))</f>
        <v>0</v>
      </c>
      <c r="M15" s="69">
        <f t="shared" si="0"/>
        <v>1</v>
      </c>
      <c r="N15" s="70">
        <f t="shared" si="0"/>
      </c>
      <c r="O15" s="29"/>
    </row>
    <row r="16" spans="1:15" ht="15.75" thickBot="1">
      <c r="A16" s="29"/>
      <c r="B16" s="63" t="s">
        <v>176</v>
      </c>
      <c r="C16" s="64" t="str">
        <f>IF(C6&gt;"",C6,"")</f>
        <v>MIYAMOTO Yukinori</v>
      </c>
      <c r="D16" s="64" t="str">
        <f>IF(G5&gt;"",G5,"")</f>
        <v>SHVETC Kirill</v>
      </c>
      <c r="E16" s="75"/>
      <c r="F16" s="73"/>
      <c r="G16" s="65"/>
      <c r="H16" s="65"/>
      <c r="I16" s="65"/>
      <c r="J16" s="65"/>
      <c r="K16" s="67">
        <f>IF(ISBLANK(F16),"",COUNTIF(F16:J16,"&gt;=0"))</f>
      </c>
      <c r="L16" s="68">
        <f>IF(ISBLANK(F16),"",(IF(LEFT(F16,1)="-",1,0)+IF(LEFT(G16,1)="-",1,0)+IF(LEFT(H16,1)="-",1,0)+IF(LEFT(I16,1)="-",1,0)+IF(LEFT(J16,1)="-",1,0)))</f>
      </c>
      <c r="M16" s="69">
        <f t="shared" si="0"/>
      </c>
      <c r="N16" s="70">
        <f t="shared" si="0"/>
      </c>
      <c r="O16" s="29"/>
    </row>
    <row r="17" spans="1:15" ht="15.75" thickBot="1">
      <c r="A17" s="90"/>
      <c r="B17" s="25"/>
      <c r="C17" s="25"/>
      <c r="D17" s="25"/>
      <c r="E17" s="25"/>
      <c r="F17" s="25"/>
      <c r="G17" s="25"/>
      <c r="H17" s="25"/>
      <c r="I17" s="78" t="s">
        <v>177</v>
      </c>
      <c r="J17" s="79"/>
      <c r="K17" s="80">
        <f>IF(ISBLANK(C5),"",SUM(K12:K16))</f>
        <v>9</v>
      </c>
      <c r="L17" s="81">
        <f>IF(ISBLANK(G5),"",SUM(L12:L16))</f>
        <v>5</v>
      </c>
      <c r="M17" s="82">
        <f>IF(ISBLANK(F12),"",SUM(M12:M16))</f>
        <v>3</v>
      </c>
      <c r="N17" s="83">
        <f>IF(ISBLANK(F12),"",SUM(N12:N16))</f>
        <v>1</v>
      </c>
      <c r="O17" s="29"/>
    </row>
    <row r="18" spans="1:15" ht="15">
      <c r="A18" s="90"/>
      <c r="B18" s="25" t="s">
        <v>178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3"/>
    </row>
    <row r="19" spans="1:15" ht="15">
      <c r="A19" s="90"/>
      <c r="B19" s="84"/>
      <c r="C19" s="25" t="s">
        <v>179</v>
      </c>
      <c r="D19" s="25" t="s">
        <v>180</v>
      </c>
      <c r="E19" s="23"/>
      <c r="F19" s="25"/>
      <c r="G19" s="25" t="s">
        <v>181</v>
      </c>
      <c r="H19" s="23"/>
      <c r="I19" s="25"/>
      <c r="J19" s="23" t="s">
        <v>182</v>
      </c>
      <c r="K19" s="23"/>
      <c r="L19" s="25"/>
      <c r="M19" s="25"/>
      <c r="N19" s="25"/>
      <c r="O19" s="33"/>
    </row>
    <row r="20" spans="1:15" ht="15.75" thickBot="1">
      <c r="A20" s="90"/>
      <c r="B20" s="85"/>
      <c r="C20" s="86" t="str">
        <f>C4</f>
        <v>JPN 2</v>
      </c>
      <c r="D20" s="25" t="str">
        <f>G4</f>
        <v>RUS 2</v>
      </c>
      <c r="E20" s="25"/>
      <c r="F20" s="25"/>
      <c r="G20" s="25"/>
      <c r="H20" s="25"/>
      <c r="I20" s="25"/>
      <c r="J20" s="179" t="str">
        <f>IF(M17=3,C4,IF(N17=3,G4,IF(M17=5,IF(N17=5,"tasan",""),"")))</f>
        <v>JPN 2</v>
      </c>
      <c r="K20" s="180"/>
      <c r="L20" s="180"/>
      <c r="M20" s="180"/>
      <c r="N20" s="181"/>
      <c r="O20" s="29"/>
    </row>
    <row r="21" spans="1:15" ht="15">
      <c r="A21" s="92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9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150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167" t="s">
        <v>303</v>
      </c>
      <c r="D26" s="168"/>
      <c r="E26" s="36"/>
      <c r="F26" s="34" t="s">
        <v>151</v>
      </c>
      <c r="G26" s="37" t="s">
        <v>66</v>
      </c>
      <c r="H26" s="3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304</v>
      </c>
      <c r="D27" s="170"/>
      <c r="E27" s="42"/>
      <c r="F27" s="43" t="s">
        <v>155</v>
      </c>
      <c r="G27" s="169" t="s">
        <v>223</v>
      </c>
      <c r="H27" s="185"/>
      <c r="I27" s="185"/>
      <c r="J27" s="185"/>
      <c r="K27" s="185"/>
      <c r="L27" s="185"/>
      <c r="M27" s="185"/>
      <c r="N27" s="186"/>
      <c r="O27" s="29"/>
    </row>
    <row r="28" spans="1:15" ht="15">
      <c r="A28" s="29"/>
      <c r="B28" s="47" t="s">
        <v>157</v>
      </c>
      <c r="C28" s="169" t="s">
        <v>405</v>
      </c>
      <c r="D28" s="170"/>
      <c r="E28" s="42"/>
      <c r="F28" s="48" t="s">
        <v>159</v>
      </c>
      <c r="G28" s="169" t="s">
        <v>225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304</v>
      </c>
      <c r="D30" s="170"/>
      <c r="E30" s="42"/>
      <c r="F30" s="57"/>
      <c r="G30" s="171" t="s">
        <v>223</v>
      </c>
      <c r="H30" s="172"/>
      <c r="I30" s="172"/>
      <c r="J30" s="172"/>
      <c r="K30" s="172"/>
      <c r="L30" s="172"/>
      <c r="M30" s="172"/>
      <c r="N30" s="173"/>
      <c r="O30" s="29"/>
    </row>
    <row r="31" spans="1:15" ht="15">
      <c r="A31" s="29"/>
      <c r="B31" s="58"/>
      <c r="C31" s="169" t="s">
        <v>405</v>
      </c>
      <c r="D31" s="170"/>
      <c r="E31" s="42"/>
      <c r="F31" s="59"/>
      <c r="G31" s="169" t="s">
        <v>225</v>
      </c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GADIEV Vildan</v>
      </c>
      <c r="D34" s="64" t="str">
        <f>IF(G27&gt;"",G27,"")</f>
        <v>UEMURA Keiya</v>
      </c>
      <c r="E34" s="64">
        <f>IF(E27&gt;"",E27&amp;" - "&amp;I27,"")</f>
      </c>
      <c r="F34" s="65">
        <v>9</v>
      </c>
      <c r="G34" s="65">
        <v>6</v>
      </c>
      <c r="H34" s="66">
        <v>-5</v>
      </c>
      <c r="I34" s="65">
        <v>-7</v>
      </c>
      <c r="J34" s="65">
        <v>-11</v>
      </c>
      <c r="K34" s="67">
        <f>IF(ISBLANK(F34),"",COUNTIF(F34:J34,"&gt;=0"))</f>
        <v>2</v>
      </c>
      <c r="L34" s="68">
        <f>IF(ISBLANK(F34),"",(IF(LEFT(F34,1)="-",1,0)+IF(LEFT(G34,1)="-",1,0)+IF(LEFT(H34,1)="-",1,0)+IF(LEFT(I34,1)="-",1,0)+IF(LEFT(J34,1)="-",1,0)))</f>
        <v>3</v>
      </c>
      <c r="M34" s="69">
        <f aca="true" t="shared" si="1" ref="M34:N38">IF(K34=3,1,"")</f>
      </c>
      <c r="N34" s="70">
        <f t="shared" si="1"/>
        <v>1</v>
      </c>
      <c r="O34" s="29"/>
    </row>
    <row r="35" spans="1:15" ht="15">
      <c r="A35" s="29"/>
      <c r="B35" s="63" t="s">
        <v>173</v>
      </c>
      <c r="C35" s="64" t="str">
        <f>IF(C28&gt;"",C28,"")</f>
        <v>KHRIPUNENKO Alexander</v>
      </c>
      <c r="D35" s="64" t="str">
        <f>IF(G28&gt;"",G28,"")</f>
        <v>TAZOE Kenta</v>
      </c>
      <c r="E35" s="64">
        <f>IF(E28&gt;"",E28&amp;" - "&amp;I28,"")</f>
      </c>
      <c r="F35" s="65">
        <v>-10</v>
      </c>
      <c r="G35" s="65">
        <v>-8</v>
      </c>
      <c r="H35" s="65">
        <v>-10</v>
      </c>
      <c r="I35" s="65"/>
      <c r="J35" s="65"/>
      <c r="K35" s="67">
        <f>IF(ISBLANK(F35),"",COUNTIF(F35:J35,"&gt;=0"))</f>
        <v>0</v>
      </c>
      <c r="L35" s="68">
        <f>IF(ISBLANK(F35),"",(IF(LEFT(F35,1)="-",1,0)+IF(LEFT(G35,1)="-",1,0)+IF(LEFT(H35,1)="-",1,0)+IF(LEFT(I35,1)="-",1,0)+IF(LEFT(J35,1)="-",1,0)))</f>
        <v>3</v>
      </c>
      <c r="M35" s="69">
        <f t="shared" si="1"/>
      </c>
      <c r="N35" s="70">
        <f t="shared" si="1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GADIEV Vildan / KHRIPUNENKO Alexander</v>
      </c>
      <c r="D36" s="64" t="str">
        <f>IF(G30&gt;"",G30&amp;" / "&amp;G31,"")</f>
        <v>UEMURA Keiya / TAZOE Kenta</v>
      </c>
      <c r="E36" s="72"/>
      <c r="F36" s="73">
        <v>-8</v>
      </c>
      <c r="G36" s="65">
        <v>-10</v>
      </c>
      <c r="H36" s="65">
        <v>-10</v>
      </c>
      <c r="I36" s="74"/>
      <c r="J36" s="74"/>
      <c r="K36" s="67">
        <f>IF(ISBLANK(F36),"",COUNTIF(F36:J36,"&gt;=0"))</f>
        <v>0</v>
      </c>
      <c r="L36" s="68">
        <f>IF(ISBLANK(F36),"",(IF(LEFT(F36,1)="-",1,0)+IF(LEFT(G36,1)="-",1,0)+IF(LEFT(H36,1)="-",1,0)+IF(LEFT(I36,1)="-",1,0)+IF(LEFT(J36,1)="-",1,0)))</f>
        <v>3</v>
      </c>
      <c r="M36" s="69">
        <f t="shared" si="1"/>
      </c>
      <c r="N36" s="70">
        <f t="shared" si="1"/>
        <v>1</v>
      </c>
      <c r="O36" s="29"/>
    </row>
    <row r="37" spans="1:15" ht="15">
      <c r="A37" s="29"/>
      <c r="B37" s="63" t="s">
        <v>175</v>
      </c>
      <c r="C37" s="64" t="str">
        <f>IF(C27&gt;"",C27,"")</f>
        <v>GADIEV Vildan</v>
      </c>
      <c r="D37" s="64" t="str">
        <f>IF(G28&gt;"",G28,"")</f>
        <v>TAZOE Kenta</v>
      </c>
      <c r="E37" s="75"/>
      <c r="F37" s="76"/>
      <c r="G37" s="77"/>
      <c r="H37" s="74"/>
      <c r="I37" s="65"/>
      <c r="J37" s="65"/>
      <c r="K37" s="67">
        <f>IF(ISBLANK(F37),"",COUNTIF(F37:J37,"&gt;=0"))</f>
      </c>
      <c r="L37" s="68">
        <f>IF(ISBLANK(F37),"",(IF(LEFT(F37,1)="-",1,0)+IF(LEFT(G37,1)="-",1,0)+IF(LEFT(H37,1)="-",1,0)+IF(LEFT(I37,1)="-",1,0)+IF(LEFT(J37,1)="-",1,0)))</f>
      </c>
      <c r="M37" s="69">
        <f t="shared" si="1"/>
      </c>
      <c r="N37" s="70">
        <f t="shared" si="1"/>
      </c>
      <c r="O37" s="29"/>
    </row>
    <row r="38" spans="1:15" ht="15.75" thickBot="1">
      <c r="A38" s="29"/>
      <c r="B38" s="63" t="s">
        <v>176</v>
      </c>
      <c r="C38" s="64" t="str">
        <f>IF(C28&gt;"",C28,"")</f>
        <v>KHRIPUNENKO Alexander</v>
      </c>
      <c r="D38" s="64" t="str">
        <f>IF(G27&gt;"",G27,"")</f>
        <v>UEMURA Keiya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1"/>
      </c>
      <c r="N38" s="70">
        <f t="shared" si="1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2</v>
      </c>
      <c r="L39" s="81">
        <f>IF(ISBLANK(G27),"",SUM(L34:L38))</f>
        <v>9</v>
      </c>
      <c r="M39" s="82">
        <f>IF(ISBLANK(F34),"",SUM(M34:M38))</f>
        <v>0</v>
      </c>
      <c r="N39" s="83">
        <f>IF(ISBLANK(F34),"",SUM(N34:N38))</f>
        <v>3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RUS 1</v>
      </c>
      <c r="D42" s="25" t="str">
        <f>G26</f>
        <v>JPN1</v>
      </c>
      <c r="E42" s="25"/>
      <c r="F42" s="25"/>
      <c r="G42" s="25"/>
      <c r="H42" s="25"/>
      <c r="I42" s="25"/>
      <c r="J42" s="179" t="str">
        <f>IF(M39=3,C26,IF(N39=3,G26,IF(M39=5,IF(N39=5,"tasan",""),"")))</f>
        <v>JPN1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</sheetData>
  <sheetProtection/>
  <mergeCells count="28">
    <mergeCell ref="K11:L11"/>
    <mergeCell ref="J20:N20"/>
    <mergeCell ref="J1:N1"/>
    <mergeCell ref="J2:N2"/>
    <mergeCell ref="C4:D4"/>
    <mergeCell ref="C5:D5"/>
    <mergeCell ref="G5:N5"/>
    <mergeCell ref="C6:D6"/>
    <mergeCell ref="G6:H6"/>
    <mergeCell ref="K33:L33"/>
    <mergeCell ref="J42:N42"/>
    <mergeCell ref="J23:N23"/>
    <mergeCell ref="J24:N24"/>
    <mergeCell ref="C26:D26"/>
    <mergeCell ref="C27:D27"/>
    <mergeCell ref="G27:N27"/>
    <mergeCell ref="C28:D28"/>
    <mergeCell ref="G28:N28"/>
    <mergeCell ref="P6:Q6"/>
    <mergeCell ref="P7:Q7"/>
    <mergeCell ref="C30:D30"/>
    <mergeCell ref="G30:N30"/>
    <mergeCell ref="C31:D31"/>
    <mergeCell ref="G31:N31"/>
    <mergeCell ref="C8:D8"/>
    <mergeCell ref="G8:N8"/>
    <mergeCell ref="C9:D9"/>
    <mergeCell ref="G9:N9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4.7109375" style="0" customWidth="1"/>
    <col min="3" max="3" width="18.57421875" style="0" customWidth="1"/>
  </cols>
  <sheetData>
    <row r="1" spans="1:14" ht="15">
      <c r="A1" s="23"/>
      <c r="B1" s="24" t="s">
        <v>146</v>
      </c>
      <c r="C1" s="25"/>
      <c r="D1" s="25"/>
      <c r="E1" s="23"/>
      <c r="F1" s="26" t="s">
        <v>147</v>
      </c>
      <c r="G1" s="27"/>
      <c r="H1" s="28"/>
      <c r="I1" s="163">
        <v>42341</v>
      </c>
      <c r="J1" s="164"/>
      <c r="K1" s="164"/>
      <c r="L1" s="164"/>
      <c r="M1" s="165"/>
      <c r="N1" s="29"/>
    </row>
    <row r="2" spans="1:14" ht="15">
      <c r="A2" s="30"/>
      <c r="B2" s="30" t="s">
        <v>148</v>
      </c>
      <c r="C2" s="25"/>
      <c r="D2" s="25"/>
      <c r="E2" s="23"/>
      <c r="F2" s="26" t="s">
        <v>149</v>
      </c>
      <c r="G2" s="27"/>
      <c r="H2" s="28"/>
      <c r="I2" s="166" t="s">
        <v>150</v>
      </c>
      <c r="J2" s="164"/>
      <c r="K2" s="164"/>
      <c r="L2" s="164"/>
      <c r="M2" s="165"/>
      <c r="N2" s="29"/>
    </row>
    <row r="3" spans="1:14" ht="15">
      <c r="A3" s="23"/>
      <c r="B3" s="31"/>
      <c r="C3" s="25"/>
      <c r="D3" s="25"/>
      <c r="E3" s="25"/>
      <c r="F3" s="32"/>
      <c r="G3" s="25"/>
      <c r="H3" s="25"/>
      <c r="I3" s="25"/>
      <c r="J3" s="25"/>
      <c r="K3" s="25"/>
      <c r="L3" s="25"/>
      <c r="M3" s="25"/>
      <c r="N3" s="33"/>
    </row>
    <row r="4" spans="1:14" ht="15">
      <c r="A4" s="34" t="s">
        <v>151</v>
      </c>
      <c r="B4" s="167" t="s">
        <v>310</v>
      </c>
      <c r="C4" s="168"/>
      <c r="D4" s="36"/>
      <c r="E4" s="34" t="s">
        <v>151</v>
      </c>
      <c r="F4" s="37" t="s">
        <v>221</v>
      </c>
      <c r="G4" s="38"/>
      <c r="H4" s="38"/>
      <c r="I4" s="38"/>
      <c r="J4" s="38"/>
      <c r="K4" s="38"/>
      <c r="L4" s="38"/>
      <c r="M4" s="39"/>
      <c r="N4" s="29"/>
    </row>
    <row r="5" spans="1:14" ht="15">
      <c r="A5" s="40" t="s">
        <v>153</v>
      </c>
      <c r="B5" s="169" t="s">
        <v>198</v>
      </c>
      <c r="C5" s="170"/>
      <c r="D5" s="42"/>
      <c r="E5" s="43" t="s">
        <v>155</v>
      </c>
      <c r="F5" s="169" t="s">
        <v>223</v>
      </c>
      <c r="G5" s="185"/>
      <c r="H5" s="185"/>
      <c r="I5" s="185"/>
      <c r="J5" s="185"/>
      <c r="K5" s="185"/>
      <c r="L5" s="185"/>
      <c r="M5" s="186"/>
      <c r="N5" s="29"/>
    </row>
    <row r="6" spans="1:14" ht="15">
      <c r="A6" s="47" t="s">
        <v>157</v>
      </c>
      <c r="B6" s="169" t="s">
        <v>200</v>
      </c>
      <c r="C6" s="170"/>
      <c r="D6" s="42"/>
      <c r="E6" s="48" t="s">
        <v>159</v>
      </c>
      <c r="F6" s="169" t="s">
        <v>225</v>
      </c>
      <c r="G6" s="185"/>
      <c r="H6" s="185"/>
      <c r="I6" s="185"/>
      <c r="J6" s="185"/>
      <c r="K6" s="185"/>
      <c r="L6" s="185"/>
      <c r="M6" s="186"/>
      <c r="N6" s="90"/>
    </row>
    <row r="7" spans="1:14" ht="15">
      <c r="A7" s="51" t="s">
        <v>161</v>
      </c>
      <c r="B7" s="52"/>
      <c r="C7" s="53"/>
      <c r="D7" s="54"/>
      <c r="E7" s="51" t="s">
        <v>161</v>
      </c>
      <c r="F7" s="52"/>
      <c r="G7" s="55"/>
      <c r="H7" s="55"/>
      <c r="I7" s="55"/>
      <c r="J7" s="55"/>
      <c r="K7" s="55"/>
      <c r="L7" s="55"/>
      <c r="M7" s="55"/>
      <c r="N7" s="23"/>
    </row>
    <row r="8" spans="1:14" ht="15">
      <c r="A8" s="56"/>
      <c r="B8" s="169" t="s">
        <v>198</v>
      </c>
      <c r="C8" s="170"/>
      <c r="D8" s="42"/>
      <c r="E8" s="57"/>
      <c r="F8" s="171" t="s">
        <v>223</v>
      </c>
      <c r="G8" s="172"/>
      <c r="H8" s="172"/>
      <c r="I8" s="172"/>
      <c r="J8" s="172"/>
      <c r="K8" s="172"/>
      <c r="L8" s="172"/>
      <c r="M8" s="173"/>
      <c r="N8" s="29"/>
    </row>
    <row r="9" spans="1:14" ht="15">
      <c r="A9" s="58"/>
      <c r="B9" s="169" t="s">
        <v>200</v>
      </c>
      <c r="C9" s="170"/>
      <c r="D9" s="42"/>
      <c r="E9" s="59"/>
      <c r="F9" s="169" t="s">
        <v>225</v>
      </c>
      <c r="G9" s="185"/>
      <c r="H9" s="185"/>
      <c r="I9" s="185"/>
      <c r="J9" s="185"/>
      <c r="K9" s="185"/>
      <c r="L9" s="185"/>
      <c r="M9" s="186"/>
      <c r="N9" s="29"/>
    </row>
    <row r="10" spans="1:14" ht="15">
      <c r="A10" s="25"/>
      <c r="B10" s="25"/>
      <c r="C10" s="25"/>
      <c r="D10" s="25"/>
      <c r="E10" s="32" t="s">
        <v>162</v>
      </c>
      <c r="F10" s="32"/>
      <c r="G10" s="32"/>
      <c r="H10" s="32"/>
      <c r="I10" s="25"/>
      <c r="J10" s="25"/>
      <c r="K10" s="25"/>
      <c r="L10" s="60"/>
      <c r="M10" s="23"/>
      <c r="N10" s="33"/>
    </row>
    <row r="11" spans="1:14" ht="15">
      <c r="A11" s="30" t="s">
        <v>163</v>
      </c>
      <c r="B11" s="25"/>
      <c r="C11" s="25"/>
      <c r="D11" s="25"/>
      <c r="E11" s="61" t="s">
        <v>164</v>
      </c>
      <c r="F11" s="61" t="s">
        <v>165</v>
      </c>
      <c r="G11" s="61" t="s">
        <v>166</v>
      </c>
      <c r="H11" s="61" t="s">
        <v>167</v>
      </c>
      <c r="I11" s="61" t="s">
        <v>168</v>
      </c>
      <c r="J11" s="177" t="s">
        <v>169</v>
      </c>
      <c r="K11" s="178"/>
      <c r="L11" s="61" t="s">
        <v>170</v>
      </c>
      <c r="M11" s="62" t="s">
        <v>171</v>
      </c>
      <c r="N11" s="29"/>
    </row>
    <row r="12" spans="1:14" ht="15">
      <c r="A12" s="63" t="s">
        <v>172</v>
      </c>
      <c r="B12" s="64" t="str">
        <f>IF(B5&gt;"",B5,"")</f>
        <v>FUJIMURA Tomoya</v>
      </c>
      <c r="C12" s="64" t="str">
        <f>IF(F5&gt;"",F5,"")</f>
        <v>UEMURA Keiya</v>
      </c>
      <c r="D12" s="64">
        <f>IF(D5&gt;"",D5&amp;" - "&amp;H5,"")</f>
      </c>
      <c r="E12" s="65">
        <v>4</v>
      </c>
      <c r="F12" s="65">
        <v>-8</v>
      </c>
      <c r="G12" s="66">
        <v>8</v>
      </c>
      <c r="H12" s="65">
        <v>8</v>
      </c>
      <c r="I12" s="65"/>
      <c r="J12" s="67">
        <f>IF(ISBLANK(E12),"",COUNTIF(E12:I12,"&gt;=0"))</f>
        <v>3</v>
      </c>
      <c r="K12" s="68">
        <f>IF(ISBLANK(E12),"",(IF(LEFT(E12,1)="-",1,0)+IF(LEFT(F12,1)="-",1,0)+IF(LEFT(G12,1)="-",1,0)+IF(LEFT(H12,1)="-",1,0)+IF(LEFT(I12,1)="-",1,0)))</f>
        <v>1</v>
      </c>
      <c r="L12" s="69">
        <f aca="true" t="shared" si="0" ref="L12:M16">IF(J12=3,1,"")</f>
        <v>1</v>
      </c>
      <c r="M12" s="70">
        <f t="shared" si="0"/>
      </c>
      <c r="N12" s="29"/>
    </row>
    <row r="13" spans="1:14" ht="15">
      <c r="A13" s="63" t="s">
        <v>173</v>
      </c>
      <c r="B13" s="64" t="str">
        <f>IF(B6&gt;"",B6,"")</f>
        <v>MIYAMOTO Yukinori</v>
      </c>
      <c r="C13" s="64" t="str">
        <f>IF(F6&gt;"",F6,"")</f>
        <v>TAZOE Kenta</v>
      </c>
      <c r="D13" s="64">
        <f>IF(D6&gt;"",D6&amp;" - "&amp;H6,"")</f>
      </c>
      <c r="E13" s="65">
        <v>-5</v>
      </c>
      <c r="F13" s="65">
        <v>-7</v>
      </c>
      <c r="G13" s="65">
        <v>-7</v>
      </c>
      <c r="H13" s="65"/>
      <c r="I13" s="65"/>
      <c r="J13" s="67">
        <f>IF(ISBLANK(E13),"",COUNTIF(E13:I13,"&gt;=0"))</f>
        <v>0</v>
      </c>
      <c r="K13" s="68">
        <f>IF(ISBLANK(E13),"",(IF(LEFT(E13,1)="-",1,0)+IF(LEFT(F13,1)="-",1,0)+IF(LEFT(G13,1)="-",1,0)+IF(LEFT(H13,1)="-",1,0)+IF(LEFT(I13,1)="-",1,0)))</f>
        <v>3</v>
      </c>
      <c r="L13" s="69">
        <f t="shared" si="0"/>
      </c>
      <c r="M13" s="70">
        <f t="shared" si="0"/>
        <v>1</v>
      </c>
      <c r="N13" s="29"/>
    </row>
    <row r="14" spans="1:14" ht="15">
      <c r="A14" s="71" t="s">
        <v>174</v>
      </c>
      <c r="B14" s="64" t="str">
        <f>IF(B8&gt;"",B8&amp;" / "&amp;B9,"")</f>
        <v>FUJIMURA Tomoya / MIYAMOTO Yukinori</v>
      </c>
      <c r="C14" s="64" t="str">
        <f>IF(F8&gt;"",F8&amp;" / "&amp;F9,"")</f>
        <v>UEMURA Keiya / TAZOE Kenta</v>
      </c>
      <c r="D14" s="72"/>
      <c r="E14" s="73">
        <v>9</v>
      </c>
      <c r="F14" s="65">
        <v>-5</v>
      </c>
      <c r="G14" s="65">
        <v>-4</v>
      </c>
      <c r="H14" s="74">
        <v>-7</v>
      </c>
      <c r="I14" s="74"/>
      <c r="J14" s="67">
        <f>IF(ISBLANK(E14),"",COUNTIF(E14:I14,"&gt;=0"))</f>
        <v>1</v>
      </c>
      <c r="K14" s="68">
        <f>IF(ISBLANK(E14),"",(IF(LEFT(E14,1)="-",1,0)+IF(LEFT(F14,1)="-",1,0)+IF(LEFT(G14,1)="-",1,0)+IF(LEFT(H14,1)="-",1,0)+IF(LEFT(I14,1)="-",1,0)))</f>
        <v>3</v>
      </c>
      <c r="L14" s="69">
        <f t="shared" si="0"/>
      </c>
      <c r="M14" s="70">
        <f t="shared" si="0"/>
        <v>1</v>
      </c>
      <c r="N14" s="29"/>
    </row>
    <row r="15" spans="1:14" ht="15">
      <c r="A15" s="63" t="s">
        <v>175</v>
      </c>
      <c r="B15" s="64" t="str">
        <f>IF(B5&gt;"",B5,"")</f>
        <v>FUJIMURA Tomoya</v>
      </c>
      <c r="C15" s="64" t="str">
        <f>IF(F6&gt;"",F6,"")</f>
        <v>TAZOE Kenta</v>
      </c>
      <c r="D15" s="75"/>
      <c r="E15" s="76">
        <v>-10</v>
      </c>
      <c r="F15" s="77">
        <v>-3</v>
      </c>
      <c r="G15" s="74">
        <v>-10</v>
      </c>
      <c r="H15" s="65"/>
      <c r="I15" s="65"/>
      <c r="J15" s="67">
        <f>IF(ISBLANK(E15),"",COUNTIF(E15:I15,"&gt;=0"))</f>
        <v>0</v>
      </c>
      <c r="K15" s="68">
        <f>IF(ISBLANK(E15),"",(IF(LEFT(E15,1)="-",1,0)+IF(LEFT(F15,1)="-",1,0)+IF(LEFT(G15,1)="-",1,0)+IF(LEFT(H15,1)="-",1,0)+IF(LEFT(I15,1)="-",1,0)))</f>
        <v>3</v>
      </c>
      <c r="L15" s="69">
        <f t="shared" si="0"/>
      </c>
      <c r="M15" s="70">
        <f t="shared" si="0"/>
        <v>1</v>
      </c>
      <c r="N15" s="29"/>
    </row>
    <row r="16" spans="1:14" ht="15.75" thickBot="1">
      <c r="A16" s="63" t="s">
        <v>176</v>
      </c>
      <c r="B16" s="64" t="str">
        <f>IF(B6&gt;"",B6,"")</f>
        <v>MIYAMOTO Yukinori</v>
      </c>
      <c r="C16" s="64" t="str">
        <f>IF(F5&gt;"",F5,"")</f>
        <v>UEMURA Keiya</v>
      </c>
      <c r="D16" s="75"/>
      <c r="E16" s="73"/>
      <c r="F16" s="65"/>
      <c r="G16" s="65"/>
      <c r="H16" s="65"/>
      <c r="I16" s="65"/>
      <c r="J16" s="67">
        <f>IF(ISBLANK(E16),"",COUNTIF(E16:I16,"&gt;=0"))</f>
      </c>
      <c r="K16" s="68">
        <f>IF(ISBLANK(E16),"",(IF(LEFT(E16,1)="-",1,0)+IF(LEFT(F16,1)="-",1,0)+IF(LEFT(G16,1)="-",1,0)+IF(LEFT(H16,1)="-",1,0)+IF(LEFT(I16,1)="-",1,0)))</f>
      </c>
      <c r="L16" s="69">
        <f t="shared" si="0"/>
      </c>
      <c r="M16" s="70">
        <f t="shared" si="0"/>
      </c>
      <c r="N16" s="29"/>
    </row>
    <row r="17" spans="1:14" ht="15.75" thickBot="1">
      <c r="A17" s="25"/>
      <c r="B17" s="25"/>
      <c r="C17" s="25"/>
      <c r="D17" s="25"/>
      <c r="E17" s="25"/>
      <c r="F17" s="25"/>
      <c r="G17" s="25"/>
      <c r="H17" s="78" t="s">
        <v>177</v>
      </c>
      <c r="I17" s="79"/>
      <c r="J17" s="80">
        <f>IF(ISBLANK(B5),"",SUM(J12:J16))</f>
        <v>4</v>
      </c>
      <c r="K17" s="81">
        <f>IF(ISBLANK(F5),"",SUM(K12:K16))</f>
        <v>10</v>
      </c>
      <c r="L17" s="82">
        <f>IF(ISBLANK(E12),"",SUM(L12:L16))</f>
        <v>1</v>
      </c>
      <c r="M17" s="83">
        <f>IF(ISBLANK(E12),"",SUM(M12:M16))</f>
        <v>3</v>
      </c>
      <c r="N17" s="29"/>
    </row>
    <row r="18" spans="1:14" ht="15">
      <c r="A18" s="25" t="s">
        <v>178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/>
    </row>
    <row r="19" spans="1:14" ht="15">
      <c r="A19" s="84"/>
      <c r="B19" s="25" t="s">
        <v>179</v>
      </c>
      <c r="C19" s="25" t="s">
        <v>180</v>
      </c>
      <c r="D19" s="23"/>
      <c r="E19" s="25"/>
      <c r="F19" s="25" t="s">
        <v>181</v>
      </c>
      <c r="G19" s="23"/>
      <c r="H19" s="25"/>
      <c r="I19" s="23" t="s">
        <v>182</v>
      </c>
      <c r="J19" s="23"/>
      <c r="K19" s="25"/>
      <c r="L19" s="25"/>
      <c r="M19" s="25"/>
      <c r="N19" s="33"/>
    </row>
    <row r="20" spans="1:14" ht="15.75" thickBot="1">
      <c r="A20" s="85"/>
      <c r="B20" s="86" t="str">
        <f>B4</f>
        <v>JPN 2</v>
      </c>
      <c r="C20" s="25" t="str">
        <f>F4</f>
        <v>JPN 1</v>
      </c>
      <c r="D20" s="25"/>
      <c r="E20" s="25"/>
      <c r="F20" s="25"/>
      <c r="G20" s="25"/>
      <c r="H20" s="25"/>
      <c r="I20" s="179" t="str">
        <f>IF(L17=3,B4,IF(M17=3,F4,IF(L17=5,IF(M17=5,"tasan",""),"")))</f>
        <v>JPN 1</v>
      </c>
      <c r="J20" s="180"/>
      <c r="K20" s="180"/>
      <c r="L20" s="180"/>
      <c r="M20" s="181"/>
      <c r="N20" s="29"/>
    </row>
    <row r="21" spans="1:14" ht="15">
      <c r="A21" s="87"/>
      <c r="B21" s="87"/>
      <c r="C21" s="87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9"/>
    </row>
  </sheetData>
  <sheetProtection/>
  <mergeCells count="13">
    <mergeCell ref="B8:C8"/>
    <mergeCell ref="F8:M8"/>
    <mergeCell ref="B9:C9"/>
    <mergeCell ref="F9:M9"/>
    <mergeCell ref="J11:K11"/>
    <mergeCell ref="I20:M20"/>
    <mergeCell ref="I1:M1"/>
    <mergeCell ref="I2:M2"/>
    <mergeCell ref="B4:C4"/>
    <mergeCell ref="B5:C5"/>
    <mergeCell ref="F5:M5"/>
    <mergeCell ref="B6:C6"/>
    <mergeCell ref="F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4">
      <selection activeCell="H21" sqref="H21"/>
    </sheetView>
  </sheetViews>
  <sheetFormatPr defaultColWidth="9.140625" defaultRowHeight="15"/>
  <cols>
    <col min="2" max="2" width="13.8515625" style="0" customWidth="1"/>
    <col min="3" max="3" width="13.7109375" style="4" customWidth="1"/>
    <col min="4" max="4" width="10.7109375" style="4" customWidth="1"/>
    <col min="5" max="5" width="11.28125" style="4" customWidth="1"/>
    <col min="6" max="6" width="9.7109375" style="4" customWidth="1"/>
    <col min="7" max="7" width="8.8515625" style="4" customWidth="1"/>
  </cols>
  <sheetData>
    <row r="1" ht="17.25">
      <c r="A1" s="19" t="s">
        <v>130</v>
      </c>
    </row>
    <row r="2" ht="15">
      <c r="A2" t="s">
        <v>129</v>
      </c>
    </row>
    <row r="3" spans="3:7" ht="15">
      <c r="C3" s="4" t="s">
        <v>112</v>
      </c>
      <c r="D3" s="4" t="s">
        <v>139</v>
      </c>
      <c r="E3" s="4" t="s">
        <v>138</v>
      </c>
      <c r="F3" s="4" t="s">
        <v>137</v>
      </c>
      <c r="G3" s="4" t="s">
        <v>113</v>
      </c>
    </row>
    <row r="4" spans="1:3" ht="18.75" customHeight="1">
      <c r="A4" s="1" t="s">
        <v>2</v>
      </c>
      <c r="B4" s="1" t="s">
        <v>109</v>
      </c>
      <c r="C4" s="4" t="s">
        <v>2</v>
      </c>
    </row>
    <row r="5" spans="1:4" ht="18.75" customHeight="1">
      <c r="A5" s="1" t="s">
        <v>4</v>
      </c>
      <c r="B5" s="1"/>
      <c r="C5" s="3"/>
      <c r="D5" s="4">
        <v>3</v>
      </c>
    </row>
    <row r="6" spans="1:4" ht="18.75" customHeight="1">
      <c r="A6" s="1" t="s">
        <v>5</v>
      </c>
      <c r="B6" s="1" t="s">
        <v>35</v>
      </c>
      <c r="C6" s="9">
        <v>3</v>
      </c>
      <c r="D6" s="3" t="s">
        <v>140</v>
      </c>
    </row>
    <row r="7" spans="1:5" ht="18.75" customHeight="1">
      <c r="A7" s="1" t="s">
        <v>7</v>
      </c>
      <c r="B7" s="1" t="s">
        <v>114</v>
      </c>
      <c r="C7" s="4" t="s">
        <v>140</v>
      </c>
      <c r="D7" s="5"/>
      <c r="E7" s="8">
        <v>3</v>
      </c>
    </row>
    <row r="8" spans="1:5" ht="18.75" customHeight="1">
      <c r="A8" s="1" t="s">
        <v>8</v>
      </c>
      <c r="B8" s="1" t="s">
        <v>3</v>
      </c>
      <c r="C8" s="8">
        <v>6</v>
      </c>
      <c r="D8" s="5"/>
      <c r="E8" s="12" t="s">
        <v>140</v>
      </c>
    </row>
    <row r="9" spans="1:5" ht="18.75" customHeight="1">
      <c r="A9" s="1" t="s">
        <v>10</v>
      </c>
      <c r="B9" s="1" t="s">
        <v>115</v>
      </c>
      <c r="C9" s="3" t="s">
        <v>140</v>
      </c>
      <c r="D9" s="6">
        <v>8</v>
      </c>
      <c r="E9" s="5"/>
    </row>
    <row r="10" spans="1:5" ht="18.75" customHeight="1">
      <c r="A10" s="1" t="s">
        <v>12</v>
      </c>
      <c r="B10" s="1" t="s">
        <v>116</v>
      </c>
      <c r="C10" s="9">
        <v>8</v>
      </c>
      <c r="D10" s="20" t="s">
        <v>141</v>
      </c>
      <c r="E10" s="5"/>
    </row>
    <row r="11" spans="1:6" ht="18.75" customHeight="1">
      <c r="A11" s="1" t="s">
        <v>14</v>
      </c>
      <c r="B11" s="1" t="s">
        <v>71</v>
      </c>
      <c r="C11" s="4" t="s">
        <v>140</v>
      </c>
      <c r="E11" s="5"/>
      <c r="F11" s="8">
        <v>3</v>
      </c>
    </row>
    <row r="12" spans="5:6" ht="18.75" customHeight="1">
      <c r="E12" s="5"/>
      <c r="F12" s="162" t="s">
        <v>142</v>
      </c>
    </row>
    <row r="13" spans="1:6" ht="18.75" customHeight="1">
      <c r="A13" s="1" t="s">
        <v>15</v>
      </c>
      <c r="B13" s="1" t="s">
        <v>117</v>
      </c>
      <c r="C13" s="4">
        <v>9</v>
      </c>
      <c r="E13" s="5"/>
      <c r="F13" s="5"/>
    </row>
    <row r="14" spans="1:6" ht="18.75" customHeight="1">
      <c r="A14" s="1" t="s">
        <v>17</v>
      </c>
      <c r="B14" s="1" t="s">
        <v>118</v>
      </c>
      <c r="C14" s="3" t="s">
        <v>140</v>
      </c>
      <c r="D14" s="4">
        <v>9</v>
      </c>
      <c r="E14" s="5"/>
      <c r="F14" s="5"/>
    </row>
    <row r="15" spans="1:6" ht="18.75" customHeight="1">
      <c r="A15" s="1" t="s">
        <v>18</v>
      </c>
      <c r="B15" s="1" t="s">
        <v>119</v>
      </c>
      <c r="C15" s="9">
        <v>11</v>
      </c>
      <c r="D15" s="3" t="s">
        <v>140</v>
      </c>
      <c r="E15" s="5"/>
      <c r="F15" s="5"/>
    </row>
    <row r="16" spans="1:6" ht="18.75" customHeight="1">
      <c r="A16" s="1" t="s">
        <v>20</v>
      </c>
      <c r="B16" s="1" t="s">
        <v>120</v>
      </c>
      <c r="C16" s="20" t="s">
        <v>141</v>
      </c>
      <c r="D16" s="5"/>
      <c r="E16" s="9">
        <v>9</v>
      </c>
      <c r="F16" s="5"/>
    </row>
    <row r="17" spans="1:6" ht="18.75" customHeight="1">
      <c r="A17" s="1" t="s">
        <v>22</v>
      </c>
      <c r="B17" s="1" t="s">
        <v>94</v>
      </c>
      <c r="C17" s="4">
        <v>14</v>
      </c>
      <c r="D17" s="5"/>
      <c r="E17" s="161" t="s">
        <v>144</v>
      </c>
      <c r="F17" s="5"/>
    </row>
    <row r="18" spans="1:6" ht="18.75" customHeight="1">
      <c r="A18" s="1" t="s">
        <v>24</v>
      </c>
      <c r="B18" s="1" t="s">
        <v>85</v>
      </c>
      <c r="C18" s="3" t="s">
        <v>140</v>
      </c>
      <c r="D18" s="6">
        <v>16</v>
      </c>
      <c r="F18" s="5"/>
    </row>
    <row r="19" spans="1:6" ht="18.75" customHeight="1">
      <c r="A19" s="1" t="s">
        <v>26</v>
      </c>
      <c r="B19" s="1" t="s">
        <v>121</v>
      </c>
      <c r="C19" s="9">
        <v>16</v>
      </c>
      <c r="D19" s="7" t="s">
        <v>140</v>
      </c>
      <c r="F19" s="5"/>
    </row>
    <row r="20" spans="1:7" ht="18.75" customHeight="1">
      <c r="A20" s="1" t="s">
        <v>28</v>
      </c>
      <c r="B20" s="1" t="s">
        <v>54</v>
      </c>
      <c r="C20" s="4" t="s">
        <v>140</v>
      </c>
      <c r="F20" s="5"/>
      <c r="G20" s="8">
        <v>19</v>
      </c>
    </row>
    <row r="21" spans="3:7" ht="18.75" customHeight="1">
      <c r="C21" s="10">
        <v>0.4583333333333333</v>
      </c>
      <c r="F21" s="5"/>
      <c r="G21" s="18" t="s">
        <v>140</v>
      </c>
    </row>
    <row r="22" spans="1:6" ht="18.75" customHeight="1">
      <c r="A22" s="1" t="s">
        <v>29</v>
      </c>
      <c r="B22" s="1" t="s">
        <v>60</v>
      </c>
      <c r="C22" s="4">
        <v>17</v>
      </c>
      <c r="F22" s="5"/>
    </row>
    <row r="23" spans="1:6" ht="18.75" customHeight="1">
      <c r="A23" s="1" t="s">
        <v>31</v>
      </c>
      <c r="B23" s="1" t="s">
        <v>25</v>
      </c>
      <c r="C23" s="3" t="s">
        <v>140</v>
      </c>
      <c r="D23" s="4">
        <v>19</v>
      </c>
      <c r="F23" s="5"/>
    </row>
    <row r="24" spans="1:6" ht="18.75" customHeight="1">
      <c r="A24" s="1" t="s">
        <v>32</v>
      </c>
      <c r="B24" s="1" t="s">
        <v>66</v>
      </c>
      <c r="C24" s="9">
        <v>19</v>
      </c>
      <c r="D24" s="3" t="s">
        <v>140</v>
      </c>
      <c r="F24" s="5"/>
    </row>
    <row r="25" spans="1:6" ht="18.75" customHeight="1">
      <c r="A25" s="1" t="s">
        <v>34</v>
      </c>
      <c r="B25" s="1" t="s">
        <v>122</v>
      </c>
      <c r="C25" s="4" t="s">
        <v>140</v>
      </c>
      <c r="D25" s="5"/>
      <c r="E25" s="8">
        <v>19</v>
      </c>
      <c r="F25" s="5"/>
    </row>
    <row r="26" spans="1:6" ht="18.75" customHeight="1">
      <c r="A26" s="1" t="s">
        <v>36</v>
      </c>
      <c r="B26" s="1" t="s">
        <v>123</v>
      </c>
      <c r="C26" s="4">
        <v>22</v>
      </c>
      <c r="D26" s="5"/>
      <c r="E26" s="12" t="s">
        <v>140</v>
      </c>
      <c r="F26" s="5"/>
    </row>
    <row r="27" spans="1:6" ht="18.75" customHeight="1">
      <c r="A27" s="1" t="s">
        <v>38</v>
      </c>
      <c r="B27" s="1" t="s">
        <v>47</v>
      </c>
      <c r="C27" s="3" t="s">
        <v>140</v>
      </c>
      <c r="D27" s="6">
        <v>22</v>
      </c>
      <c r="E27" s="5"/>
      <c r="F27" s="5"/>
    </row>
    <row r="28" spans="1:6" ht="18.75" customHeight="1">
      <c r="A28" s="1" t="s">
        <v>40</v>
      </c>
      <c r="B28" s="1" t="s">
        <v>124</v>
      </c>
      <c r="C28" s="9">
        <v>24</v>
      </c>
      <c r="D28" s="161" t="s">
        <v>144</v>
      </c>
      <c r="E28" s="5"/>
      <c r="F28" s="5"/>
    </row>
    <row r="29" spans="1:6" ht="18.75" customHeight="1">
      <c r="A29" s="1" t="s">
        <v>42</v>
      </c>
      <c r="B29" s="1" t="s">
        <v>27</v>
      </c>
      <c r="C29" s="20" t="s">
        <v>141</v>
      </c>
      <c r="E29" s="5"/>
      <c r="F29" s="5"/>
    </row>
    <row r="30" spans="5:6" ht="18.75" customHeight="1">
      <c r="E30" s="5"/>
      <c r="F30" s="9">
        <v>19</v>
      </c>
    </row>
    <row r="31" spans="1:6" ht="18.75" customHeight="1">
      <c r="A31" s="1" t="s">
        <v>43</v>
      </c>
      <c r="B31" s="1" t="s">
        <v>125</v>
      </c>
      <c r="C31" s="4">
        <v>25</v>
      </c>
      <c r="E31" s="5"/>
      <c r="F31" s="4" t="s">
        <v>140</v>
      </c>
    </row>
    <row r="32" spans="1:5" ht="18.75" customHeight="1">
      <c r="A32" s="1" t="s">
        <v>45</v>
      </c>
      <c r="B32" s="1" t="s">
        <v>30</v>
      </c>
      <c r="C32" s="21" t="s">
        <v>144</v>
      </c>
      <c r="D32" s="4">
        <v>25</v>
      </c>
      <c r="E32" s="5"/>
    </row>
    <row r="33" spans="1:5" ht="18.75" customHeight="1">
      <c r="A33" s="1" t="s">
        <v>46</v>
      </c>
      <c r="B33" s="1" t="s">
        <v>11</v>
      </c>
      <c r="C33" s="9">
        <v>27</v>
      </c>
      <c r="D33" s="3" t="s">
        <v>140</v>
      </c>
      <c r="E33" s="5"/>
    </row>
    <row r="34" spans="1:5" ht="18.75" customHeight="1">
      <c r="A34" s="1" t="s">
        <v>48</v>
      </c>
      <c r="B34" s="1" t="s">
        <v>126</v>
      </c>
      <c r="C34" s="161" t="s">
        <v>144</v>
      </c>
      <c r="D34" s="5"/>
      <c r="E34" s="9">
        <v>25</v>
      </c>
    </row>
    <row r="35" spans="1:5" ht="18.75" customHeight="1">
      <c r="A35" s="1" t="s">
        <v>50</v>
      </c>
      <c r="B35" s="1" t="s">
        <v>127</v>
      </c>
      <c r="C35" s="4">
        <v>30</v>
      </c>
      <c r="D35" s="5"/>
      <c r="E35" s="161" t="s">
        <v>144</v>
      </c>
    </row>
    <row r="36" spans="1:4" ht="18.75" customHeight="1">
      <c r="A36" s="1" t="s">
        <v>52</v>
      </c>
      <c r="B36" s="1" t="s">
        <v>128</v>
      </c>
      <c r="C36" s="21" t="s">
        <v>144</v>
      </c>
      <c r="D36" s="6">
        <v>32</v>
      </c>
    </row>
    <row r="37" spans="1:4" ht="18.75" customHeight="1">
      <c r="A37" s="1" t="s">
        <v>53</v>
      </c>
      <c r="B37" s="1"/>
      <c r="C37" s="9">
        <v>32</v>
      </c>
      <c r="D37" s="20" t="s">
        <v>141</v>
      </c>
    </row>
    <row r="38" spans="1:2" ht="18.75" customHeight="1">
      <c r="A38" s="1" t="s">
        <v>55</v>
      </c>
      <c r="B38" s="1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7"/>
  <sheetViews>
    <sheetView zoomScalePageLayoutView="0" workbookViewId="0" topLeftCell="A289">
      <selection activeCell="A311" sqref="A311"/>
    </sheetView>
  </sheetViews>
  <sheetFormatPr defaultColWidth="9.140625" defaultRowHeight="15"/>
  <sheetData>
    <row r="1" spans="3:14" ht="15">
      <c r="C1" t="s">
        <v>146</v>
      </c>
      <c r="G1" t="s">
        <v>147</v>
      </c>
      <c r="J1" s="202">
        <v>42341</v>
      </c>
      <c r="K1" s="203"/>
      <c r="L1" s="203"/>
      <c r="M1" s="203"/>
      <c r="N1" s="204"/>
    </row>
    <row r="2" spans="3:14" ht="15">
      <c r="C2" t="s">
        <v>148</v>
      </c>
      <c r="G2" t="s">
        <v>149</v>
      </c>
      <c r="J2" s="205" t="s">
        <v>308</v>
      </c>
      <c r="K2" s="203"/>
      <c r="L2" s="203"/>
      <c r="M2" s="203"/>
      <c r="N2" s="204"/>
    </row>
    <row r="4" spans="2:7" ht="15">
      <c r="B4" t="s">
        <v>151</v>
      </c>
      <c r="C4" s="206" t="s">
        <v>309</v>
      </c>
      <c r="D4" s="207"/>
      <c r="F4" t="s">
        <v>151</v>
      </c>
      <c r="G4" t="s">
        <v>310</v>
      </c>
    </row>
    <row r="5" spans="2:7" ht="15">
      <c r="B5" t="s">
        <v>153</v>
      </c>
      <c r="C5" s="192" t="s">
        <v>311</v>
      </c>
      <c r="D5" s="193"/>
      <c r="F5" t="s">
        <v>155</v>
      </c>
      <c r="G5" t="s">
        <v>312</v>
      </c>
    </row>
    <row r="6" spans="2:7" ht="15">
      <c r="B6" t="s">
        <v>157</v>
      </c>
      <c r="C6" s="192" t="s">
        <v>313</v>
      </c>
      <c r="D6" s="193"/>
      <c r="F6" t="s">
        <v>159</v>
      </c>
      <c r="G6" t="s">
        <v>314</v>
      </c>
    </row>
    <row r="7" spans="2:6" ht="15">
      <c r="B7" t="s">
        <v>161</v>
      </c>
      <c r="F7" t="s">
        <v>161</v>
      </c>
    </row>
    <row r="8" spans="3:14" ht="15">
      <c r="C8" s="192" t="s">
        <v>311</v>
      </c>
      <c r="D8" s="193"/>
      <c r="G8" s="189" t="s">
        <v>312</v>
      </c>
      <c r="H8" s="190"/>
      <c r="I8" s="190"/>
      <c r="J8" s="190"/>
      <c r="K8" s="190"/>
      <c r="L8" s="190"/>
      <c r="M8" s="190"/>
      <c r="N8" s="191"/>
    </row>
    <row r="9" spans="3:14" ht="15">
      <c r="C9" s="192" t="s">
        <v>313</v>
      </c>
      <c r="D9" s="193"/>
      <c r="G9" s="194" t="s">
        <v>314</v>
      </c>
      <c r="H9" s="195"/>
      <c r="I9" s="195"/>
      <c r="J9" s="195"/>
      <c r="K9" s="195"/>
      <c r="L9" s="195"/>
      <c r="M9" s="195"/>
      <c r="N9" s="196"/>
    </row>
    <row r="10" ht="15">
      <c r="F10" t="s">
        <v>162</v>
      </c>
    </row>
    <row r="11" spans="2:14" ht="15">
      <c r="B11" t="s">
        <v>163</v>
      </c>
      <c r="F11" t="s">
        <v>164</v>
      </c>
      <c r="G11" t="s">
        <v>165</v>
      </c>
      <c r="H11" t="s">
        <v>166</v>
      </c>
      <c r="I11" t="s">
        <v>167</v>
      </c>
      <c r="J11" t="s">
        <v>168</v>
      </c>
      <c r="K11" s="197" t="s">
        <v>169</v>
      </c>
      <c r="L11" s="198"/>
      <c r="M11" t="s">
        <v>170</v>
      </c>
      <c r="N11" t="s">
        <v>171</v>
      </c>
    </row>
    <row r="12" spans="2:14" ht="15">
      <c r="B12" t="s">
        <v>172</v>
      </c>
      <c r="C12" t="s">
        <v>311</v>
      </c>
      <c r="D12" t="s">
        <v>312</v>
      </c>
      <c r="F12">
        <v>-9</v>
      </c>
      <c r="G12">
        <v>-9</v>
      </c>
      <c r="H12">
        <v>-8</v>
      </c>
      <c r="K12">
        <v>0</v>
      </c>
      <c r="L12">
        <v>3</v>
      </c>
      <c r="N12">
        <v>1</v>
      </c>
    </row>
    <row r="13" spans="2:14" ht="15">
      <c r="B13" t="s">
        <v>173</v>
      </c>
      <c r="C13" t="s">
        <v>313</v>
      </c>
      <c r="D13" t="s">
        <v>314</v>
      </c>
      <c r="F13">
        <v>-11</v>
      </c>
      <c r="G13">
        <v>-10</v>
      </c>
      <c r="H13">
        <v>-13</v>
      </c>
      <c r="K13">
        <v>0</v>
      </c>
      <c r="L13">
        <v>3</v>
      </c>
      <c r="N13">
        <v>1</v>
      </c>
    </row>
    <row r="14" spans="2:14" ht="15">
      <c r="B14" t="s">
        <v>174</v>
      </c>
      <c r="C14" t="s">
        <v>315</v>
      </c>
      <c r="D14" t="s">
        <v>316</v>
      </c>
      <c r="F14">
        <v>-5</v>
      </c>
      <c r="G14">
        <v>-7</v>
      </c>
      <c r="H14">
        <v>-5</v>
      </c>
      <c r="K14">
        <v>0</v>
      </c>
      <c r="L14">
        <v>3</v>
      </c>
      <c r="N14">
        <v>1</v>
      </c>
    </row>
    <row r="15" spans="2:14" ht="15">
      <c r="B15" t="s">
        <v>175</v>
      </c>
      <c r="C15" t="s">
        <v>311</v>
      </c>
      <c r="D15" t="s">
        <v>314</v>
      </c>
    </row>
    <row r="16" spans="2:14" ht="15.75" thickBot="1">
      <c r="B16" t="s">
        <v>176</v>
      </c>
      <c r="C16" t="s">
        <v>313</v>
      </c>
      <c r="D16" t="s">
        <v>312</v>
      </c>
    </row>
    <row r="17" spans="9:14" ht="15.75" thickBot="1">
      <c r="I17" t="s">
        <v>177</v>
      </c>
      <c r="K17">
        <v>0</v>
      </c>
      <c r="L17">
        <v>9</v>
      </c>
      <c r="M17">
        <v>0</v>
      </c>
      <c r="N17">
        <v>3</v>
      </c>
    </row>
    <row r="18" ht="15">
      <c r="B18" t="s">
        <v>178</v>
      </c>
    </row>
    <row r="19" spans="3:10" ht="15">
      <c r="C19" t="s">
        <v>179</v>
      </c>
      <c r="D19" t="s">
        <v>180</v>
      </c>
      <c r="G19" t="s">
        <v>181</v>
      </c>
      <c r="J19" t="s">
        <v>182</v>
      </c>
    </row>
    <row r="20" spans="3:14" ht="15.75" thickBot="1">
      <c r="C20" t="s">
        <v>309</v>
      </c>
      <c r="D20" t="s">
        <v>310</v>
      </c>
      <c r="J20" s="199" t="s">
        <v>310</v>
      </c>
      <c r="K20" s="200"/>
      <c r="L20" s="200"/>
      <c r="M20" s="200"/>
      <c r="N20" s="201"/>
    </row>
    <row r="23" spans="1:15" ht="15">
      <c r="A23" s="90"/>
      <c r="B23" s="23"/>
      <c r="C23" s="24" t="s">
        <v>146</v>
      </c>
      <c r="D23" s="25"/>
      <c r="E23" s="25"/>
      <c r="F23" s="23"/>
      <c r="G23" s="26" t="s">
        <v>147</v>
      </c>
      <c r="H23" s="27"/>
      <c r="I23" s="28"/>
      <c r="J23" s="163">
        <v>42341</v>
      </c>
      <c r="K23" s="164"/>
      <c r="L23" s="164"/>
      <c r="M23" s="164"/>
      <c r="N23" s="165"/>
      <c r="O23" s="29"/>
    </row>
    <row r="24" spans="1:15" ht="15">
      <c r="A24" s="90"/>
      <c r="B24" s="30"/>
      <c r="C24" s="30" t="s">
        <v>148</v>
      </c>
      <c r="D24" s="25"/>
      <c r="E24" s="25"/>
      <c r="F24" s="23"/>
      <c r="G24" s="26" t="s">
        <v>149</v>
      </c>
      <c r="H24" s="27"/>
      <c r="I24" s="28"/>
      <c r="J24" s="166" t="s">
        <v>308</v>
      </c>
      <c r="K24" s="164"/>
      <c r="L24" s="164"/>
      <c r="M24" s="164"/>
      <c r="N24" s="165"/>
      <c r="O24" s="29"/>
    </row>
    <row r="25" spans="1:15" ht="15">
      <c r="A25" s="90"/>
      <c r="B25" s="23"/>
      <c r="C25" s="31"/>
      <c r="D25" s="25"/>
      <c r="E25" s="25"/>
      <c r="F25" s="25"/>
      <c r="G25" s="32"/>
      <c r="H25" s="25"/>
      <c r="I25" s="25"/>
      <c r="J25" s="25"/>
      <c r="K25" s="25"/>
      <c r="L25" s="25"/>
      <c r="M25" s="25"/>
      <c r="N25" s="25"/>
      <c r="O25" s="33"/>
    </row>
    <row r="26" spans="1:15" ht="15">
      <c r="A26" s="29"/>
      <c r="B26" s="34" t="s">
        <v>151</v>
      </c>
      <c r="C26" s="167" t="s">
        <v>317</v>
      </c>
      <c r="D26" s="168"/>
      <c r="E26" s="36"/>
      <c r="F26" s="34" t="s">
        <v>151</v>
      </c>
      <c r="G26" s="37" t="s">
        <v>318</v>
      </c>
      <c r="H26" s="38"/>
      <c r="I26" s="38"/>
      <c r="J26" s="38"/>
      <c r="K26" s="38"/>
      <c r="L26" s="38"/>
      <c r="M26" s="38"/>
      <c r="N26" s="39"/>
      <c r="O26" s="29"/>
    </row>
    <row r="27" spans="1:15" ht="15">
      <c r="A27" s="29"/>
      <c r="B27" s="40" t="s">
        <v>153</v>
      </c>
      <c r="C27" s="169" t="s">
        <v>319</v>
      </c>
      <c r="D27" s="170"/>
      <c r="E27" s="42"/>
      <c r="F27" s="43" t="s">
        <v>155</v>
      </c>
      <c r="G27" s="182" t="s">
        <v>320</v>
      </c>
      <c r="H27" s="183"/>
      <c r="I27" s="183"/>
      <c r="J27" s="183"/>
      <c r="K27" s="183"/>
      <c r="L27" s="183"/>
      <c r="M27" s="183"/>
      <c r="N27" s="184"/>
      <c r="O27" s="29"/>
    </row>
    <row r="28" spans="1:15" ht="15">
      <c r="A28" s="29"/>
      <c r="B28" s="47" t="s">
        <v>157</v>
      </c>
      <c r="C28" s="169" t="s">
        <v>321</v>
      </c>
      <c r="D28" s="170"/>
      <c r="E28" s="42"/>
      <c r="F28" s="48" t="s">
        <v>159</v>
      </c>
      <c r="G28" s="169" t="s">
        <v>322</v>
      </c>
      <c r="H28" s="185"/>
      <c r="I28" s="185"/>
      <c r="J28" s="185"/>
      <c r="K28" s="185"/>
      <c r="L28" s="185"/>
      <c r="M28" s="185"/>
      <c r="N28" s="186"/>
      <c r="O28" s="29"/>
    </row>
    <row r="29" spans="1:15" ht="15">
      <c r="A29" s="90"/>
      <c r="B29" s="51" t="s">
        <v>161</v>
      </c>
      <c r="C29" s="52"/>
      <c r="D29" s="53"/>
      <c r="E29" s="54"/>
      <c r="F29" s="51" t="s">
        <v>161</v>
      </c>
      <c r="G29" s="52"/>
      <c r="H29" s="55"/>
      <c r="I29" s="55"/>
      <c r="J29" s="55"/>
      <c r="K29" s="55"/>
      <c r="L29" s="55"/>
      <c r="M29" s="55"/>
      <c r="N29" s="55"/>
      <c r="O29" s="33"/>
    </row>
    <row r="30" spans="1:15" ht="15">
      <c r="A30" s="29"/>
      <c r="B30" s="56"/>
      <c r="C30" s="169" t="s">
        <v>319</v>
      </c>
      <c r="D30" s="170"/>
      <c r="E30" s="42"/>
      <c r="F30" s="57"/>
      <c r="G30" s="182"/>
      <c r="H30" s="183"/>
      <c r="I30" s="183"/>
      <c r="J30" s="183"/>
      <c r="K30" s="183"/>
      <c r="L30" s="183"/>
      <c r="M30" s="183"/>
      <c r="N30" s="184"/>
      <c r="O30" s="29"/>
    </row>
    <row r="31" spans="1:15" ht="15">
      <c r="A31" s="29"/>
      <c r="B31" s="58"/>
      <c r="C31" s="169" t="s">
        <v>321</v>
      </c>
      <c r="D31" s="170"/>
      <c r="E31" s="42"/>
      <c r="F31" s="59"/>
      <c r="G31" s="169"/>
      <c r="H31" s="185"/>
      <c r="I31" s="185"/>
      <c r="J31" s="185"/>
      <c r="K31" s="185"/>
      <c r="L31" s="185"/>
      <c r="M31" s="185"/>
      <c r="N31" s="186"/>
      <c r="O31" s="29"/>
    </row>
    <row r="32" spans="1:15" ht="15">
      <c r="A32" s="90"/>
      <c r="B32" s="25"/>
      <c r="C32" s="25"/>
      <c r="D32" s="25"/>
      <c r="E32" s="25"/>
      <c r="F32" s="32" t="s">
        <v>162</v>
      </c>
      <c r="G32" s="32"/>
      <c r="H32" s="32"/>
      <c r="I32" s="32"/>
      <c r="J32" s="25"/>
      <c r="K32" s="25"/>
      <c r="L32" s="25"/>
      <c r="M32" s="60"/>
      <c r="N32" s="23"/>
      <c r="O32" s="33"/>
    </row>
    <row r="33" spans="1:15" ht="15">
      <c r="A33" s="90"/>
      <c r="B33" s="30" t="s">
        <v>163</v>
      </c>
      <c r="C33" s="25"/>
      <c r="D33" s="25"/>
      <c r="E33" s="25"/>
      <c r="F33" s="61" t="s">
        <v>164</v>
      </c>
      <c r="G33" s="61" t="s">
        <v>165</v>
      </c>
      <c r="H33" s="61" t="s">
        <v>166</v>
      </c>
      <c r="I33" s="61" t="s">
        <v>167</v>
      </c>
      <c r="J33" s="61" t="s">
        <v>168</v>
      </c>
      <c r="K33" s="177" t="s">
        <v>169</v>
      </c>
      <c r="L33" s="178"/>
      <c r="M33" s="61" t="s">
        <v>170</v>
      </c>
      <c r="N33" s="62" t="s">
        <v>171</v>
      </c>
      <c r="O33" s="29"/>
    </row>
    <row r="34" spans="1:15" ht="15">
      <c r="A34" s="29"/>
      <c r="B34" s="63" t="s">
        <v>172</v>
      </c>
      <c r="C34" s="64" t="str">
        <f>IF(C27&gt;"",C27,"")</f>
        <v>LUNDSTRÖM Annika</v>
      </c>
      <c r="D34" s="64" t="str">
        <f>IF(G27&gt;"",G27,"")</f>
        <v>TAPPER Melissa</v>
      </c>
      <c r="E34" s="64">
        <f>IF(E27&gt;"",E27&amp;" - "&amp;I27,"")</f>
      </c>
      <c r="F34" s="65">
        <v>-3</v>
      </c>
      <c r="G34" s="65">
        <v>-6</v>
      </c>
      <c r="H34" s="66">
        <v>-8</v>
      </c>
      <c r="I34" s="65"/>
      <c r="J34" s="65"/>
      <c r="K34" s="67">
        <f>IF(ISBLANK(F34),"",COUNTIF(F34:J34,"&gt;=0"))</f>
        <v>0</v>
      </c>
      <c r="L34" s="68">
        <f>IF(ISBLANK(F34),"",(IF(LEFT(F34,1)="-",1,0)+IF(LEFT(G34,1)="-",1,0)+IF(LEFT(H34,1)="-",1,0)+IF(LEFT(I34,1)="-",1,0)+IF(LEFT(J34,1)="-",1,0)))</f>
        <v>3</v>
      </c>
      <c r="M34" s="69">
        <f aca="true" t="shared" si="0" ref="M34:N38">IF(K34=3,1,"")</f>
      </c>
      <c r="N34" s="70">
        <f t="shared" si="0"/>
        <v>1</v>
      </c>
      <c r="O34" s="29"/>
    </row>
    <row r="35" spans="1:15" ht="15">
      <c r="A35" s="29"/>
      <c r="B35" s="63" t="s">
        <v>173</v>
      </c>
      <c r="C35" s="64" t="str">
        <f>IF(C28&gt;"",C28,"")</f>
        <v>KIRICHENKO Anna</v>
      </c>
      <c r="D35" s="64" t="str">
        <f>IF(G28&gt;"",G28,"")</f>
        <v>PIETKIEWICZ Monika</v>
      </c>
      <c r="E35" s="64">
        <f>IF(E28&gt;"",E28&amp;" - "&amp;I28,"")</f>
      </c>
      <c r="F35" s="65">
        <v>9</v>
      </c>
      <c r="G35" s="65">
        <v>-8</v>
      </c>
      <c r="H35" s="65">
        <v>-3</v>
      </c>
      <c r="I35" s="65">
        <v>-7</v>
      </c>
      <c r="J35" s="65"/>
      <c r="K35" s="67">
        <f>IF(ISBLANK(F35),"",COUNTIF(F35:J35,"&gt;=0"))</f>
        <v>1</v>
      </c>
      <c r="L35" s="68">
        <f>IF(ISBLANK(F35),"",(IF(LEFT(F35,1)="-",1,0)+IF(LEFT(G35,1)="-",1,0)+IF(LEFT(H35,1)="-",1,0)+IF(LEFT(I35,1)="-",1,0)+IF(LEFT(J35,1)="-",1,0)))</f>
        <v>3</v>
      </c>
      <c r="M35" s="69">
        <f t="shared" si="0"/>
      </c>
      <c r="N35" s="70">
        <f t="shared" si="0"/>
        <v>1</v>
      </c>
      <c r="O35" s="29"/>
    </row>
    <row r="36" spans="1:15" ht="15">
      <c r="A36" s="29"/>
      <c r="B36" s="71" t="s">
        <v>174</v>
      </c>
      <c r="C36" s="64" t="str">
        <f>IF(C30&gt;"",C30&amp;" / "&amp;C31,"")</f>
        <v>LUNDSTRÖM Annika / KIRICHENKO Anna</v>
      </c>
      <c r="D36" s="64">
        <f>IF(G30&gt;"",G30&amp;" / "&amp;G31,"")</f>
      </c>
      <c r="E36" s="72"/>
      <c r="F36" s="73">
        <v>-5</v>
      </c>
      <c r="G36" s="65">
        <v>-2</v>
      </c>
      <c r="H36" s="65">
        <v>-7</v>
      </c>
      <c r="I36" s="74"/>
      <c r="J36" s="74"/>
      <c r="K36" s="67">
        <f>IF(ISBLANK(F36),"",COUNTIF(F36:J36,"&gt;=0"))</f>
        <v>0</v>
      </c>
      <c r="L36" s="68">
        <f>IF(ISBLANK(F36),"",(IF(LEFT(F36,1)="-",1,0)+IF(LEFT(G36,1)="-",1,0)+IF(LEFT(H36,1)="-",1,0)+IF(LEFT(I36,1)="-",1,0)+IF(LEFT(J36,1)="-",1,0)))</f>
        <v>3</v>
      </c>
      <c r="M36" s="69">
        <f t="shared" si="0"/>
      </c>
      <c r="N36" s="70">
        <f t="shared" si="0"/>
        <v>1</v>
      </c>
      <c r="O36" s="29"/>
    </row>
    <row r="37" spans="1:15" ht="15">
      <c r="A37" s="29"/>
      <c r="B37" s="63" t="s">
        <v>175</v>
      </c>
      <c r="C37" s="64" t="str">
        <f>IF(C27&gt;"",C27,"")</f>
        <v>LUNDSTRÖM Annika</v>
      </c>
      <c r="D37" s="64" t="str">
        <f>IF(G28&gt;"",G28,"")</f>
        <v>PIETKIEWICZ Monika</v>
      </c>
      <c r="E37" s="75"/>
      <c r="F37" s="76"/>
      <c r="G37" s="77"/>
      <c r="H37" s="74"/>
      <c r="I37" s="65"/>
      <c r="J37" s="65"/>
      <c r="K37" s="67">
        <f>IF(ISBLANK(F37),"",COUNTIF(F37:J37,"&gt;=0"))</f>
      </c>
      <c r="L37" s="68">
        <f>IF(ISBLANK(F37),"",(IF(LEFT(F37,1)="-",1,0)+IF(LEFT(G37,1)="-",1,0)+IF(LEFT(H37,1)="-",1,0)+IF(LEFT(I37,1)="-",1,0)+IF(LEFT(J37,1)="-",1,0)))</f>
      </c>
      <c r="M37" s="69">
        <f t="shared" si="0"/>
      </c>
      <c r="N37" s="70">
        <f t="shared" si="0"/>
      </c>
      <c r="O37" s="29"/>
    </row>
    <row r="38" spans="1:15" ht="15.75" thickBot="1">
      <c r="A38" s="29"/>
      <c r="B38" s="63" t="s">
        <v>176</v>
      </c>
      <c r="C38" s="64" t="str">
        <f>IF(C28&gt;"",C28,"")</f>
        <v>KIRICHENKO Anna</v>
      </c>
      <c r="D38" s="64" t="str">
        <f>IF(G27&gt;"",G27,"")</f>
        <v>TAPPER Melissa</v>
      </c>
      <c r="E38" s="75"/>
      <c r="F38" s="73"/>
      <c r="G38" s="65"/>
      <c r="H38" s="65"/>
      <c r="I38" s="65"/>
      <c r="J38" s="65"/>
      <c r="K38" s="67">
        <f>IF(ISBLANK(F38),"",COUNTIF(F38:J38,"&gt;=0"))</f>
      </c>
      <c r="L38" s="68">
        <f>IF(ISBLANK(F38),"",(IF(LEFT(F38,1)="-",1,0)+IF(LEFT(G38,1)="-",1,0)+IF(LEFT(H38,1)="-",1,0)+IF(LEFT(I38,1)="-",1,0)+IF(LEFT(J38,1)="-",1,0)))</f>
      </c>
      <c r="M38" s="69">
        <f t="shared" si="0"/>
      </c>
      <c r="N38" s="70">
        <f t="shared" si="0"/>
      </c>
      <c r="O38" s="29"/>
    </row>
    <row r="39" spans="1:15" ht="15.75" thickBot="1">
      <c r="A39" s="90"/>
      <c r="B39" s="25"/>
      <c r="C39" s="25"/>
      <c r="D39" s="25"/>
      <c r="E39" s="25"/>
      <c r="F39" s="25"/>
      <c r="G39" s="25"/>
      <c r="H39" s="25"/>
      <c r="I39" s="78" t="s">
        <v>177</v>
      </c>
      <c r="J39" s="79"/>
      <c r="K39" s="80">
        <f>IF(ISBLANK(C27),"",SUM(K34:K38))</f>
        <v>1</v>
      </c>
      <c r="L39" s="81">
        <f>IF(ISBLANK(G27),"",SUM(L34:L38))</f>
        <v>9</v>
      </c>
      <c r="M39" s="82">
        <f>IF(ISBLANK(F34),"",SUM(M34:M38))</f>
        <v>0</v>
      </c>
      <c r="N39" s="83">
        <f>IF(ISBLANK(F34),"",SUM(N34:N38))</f>
        <v>3</v>
      </c>
      <c r="O39" s="29"/>
    </row>
    <row r="40" spans="1:15" ht="15">
      <c r="A40" s="90"/>
      <c r="B40" s="25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</row>
    <row r="41" spans="1:15" ht="15">
      <c r="A41" s="90"/>
      <c r="B41" s="84"/>
      <c r="C41" s="25" t="s">
        <v>179</v>
      </c>
      <c r="D41" s="25" t="s">
        <v>180</v>
      </c>
      <c r="E41" s="23"/>
      <c r="F41" s="25"/>
      <c r="G41" s="25" t="s">
        <v>181</v>
      </c>
      <c r="H41" s="23"/>
      <c r="I41" s="25"/>
      <c r="J41" s="23" t="s">
        <v>182</v>
      </c>
      <c r="K41" s="23"/>
      <c r="L41" s="25"/>
      <c r="M41" s="25"/>
      <c r="N41" s="25"/>
      <c r="O41" s="33"/>
    </row>
    <row r="42" spans="1:15" ht="15.75" thickBot="1">
      <c r="A42" s="90"/>
      <c r="B42" s="85"/>
      <c r="C42" s="86" t="str">
        <f>C26</f>
        <v>FIN 1 </v>
      </c>
      <c r="D42" s="25" t="str">
        <f>G26</f>
        <v>Aus/Pol</v>
      </c>
      <c r="E42" s="25"/>
      <c r="F42" s="25"/>
      <c r="G42" s="25"/>
      <c r="H42" s="25"/>
      <c r="I42" s="25"/>
      <c r="J42" s="179" t="str">
        <f>IF(M39=3,C26,IF(N39=3,G26,IF(M39=5,IF(N39=5,"tasan",""),"")))</f>
        <v>Aus/Pol</v>
      </c>
      <c r="K42" s="180"/>
      <c r="L42" s="180"/>
      <c r="M42" s="180"/>
      <c r="N42" s="181"/>
      <c r="O42" s="29"/>
    </row>
    <row r="43" spans="1:15" ht="15">
      <c r="A43" s="92"/>
      <c r="B43" s="87"/>
      <c r="C43" s="87"/>
      <c r="D43" s="87"/>
      <c r="E43" s="87"/>
      <c r="F43" s="87"/>
      <c r="G43" s="87"/>
      <c r="H43" s="87"/>
      <c r="I43" s="87"/>
      <c r="J43" s="88"/>
      <c r="K43" s="88"/>
      <c r="L43" s="88"/>
      <c r="M43" s="88"/>
      <c r="N43" s="88"/>
      <c r="O43" s="89"/>
    </row>
    <row r="45" spans="1:15" ht="15">
      <c r="A45" s="90"/>
      <c r="B45" s="23"/>
      <c r="C45" s="24" t="s">
        <v>146</v>
      </c>
      <c r="D45" s="25"/>
      <c r="E45" s="25"/>
      <c r="F45" s="23"/>
      <c r="G45" s="26" t="s">
        <v>147</v>
      </c>
      <c r="H45" s="27"/>
      <c r="I45" s="28"/>
      <c r="J45" s="163">
        <v>42341</v>
      </c>
      <c r="K45" s="164"/>
      <c r="L45" s="164"/>
      <c r="M45" s="164"/>
      <c r="N45" s="165"/>
      <c r="O45" s="29"/>
    </row>
    <row r="46" spans="1:15" ht="15">
      <c r="A46" s="90"/>
      <c r="B46" s="30"/>
      <c r="C46" s="30" t="s">
        <v>148</v>
      </c>
      <c r="D46" s="25"/>
      <c r="E46" s="25"/>
      <c r="F46" s="23"/>
      <c r="G46" s="26" t="s">
        <v>149</v>
      </c>
      <c r="H46" s="27"/>
      <c r="I46" s="28"/>
      <c r="J46" s="166" t="s">
        <v>308</v>
      </c>
      <c r="K46" s="164"/>
      <c r="L46" s="164"/>
      <c r="M46" s="164"/>
      <c r="N46" s="165"/>
      <c r="O46" s="29"/>
    </row>
    <row r="47" spans="1:15" ht="15">
      <c r="A47" s="90"/>
      <c r="B47" s="23"/>
      <c r="C47" s="31"/>
      <c r="D47" s="25"/>
      <c r="E47" s="25"/>
      <c r="F47" s="25"/>
      <c r="G47" s="32"/>
      <c r="H47" s="25"/>
      <c r="I47" s="25"/>
      <c r="J47" s="25"/>
      <c r="K47" s="25"/>
      <c r="L47" s="25"/>
      <c r="M47" s="25"/>
      <c r="N47" s="25"/>
      <c r="O47" s="33"/>
    </row>
    <row r="48" spans="1:15" ht="15">
      <c r="A48" s="29"/>
      <c r="B48" s="34" t="s">
        <v>151</v>
      </c>
      <c r="C48" s="167" t="s">
        <v>323</v>
      </c>
      <c r="D48" s="168"/>
      <c r="E48" s="36"/>
      <c r="F48" s="34" t="s">
        <v>151</v>
      </c>
      <c r="G48" s="37" t="s">
        <v>324</v>
      </c>
      <c r="H48" s="38"/>
      <c r="I48" s="38"/>
      <c r="J48" s="38"/>
      <c r="K48" s="38"/>
      <c r="L48" s="38"/>
      <c r="M48" s="38"/>
      <c r="N48" s="39"/>
      <c r="O48" s="29"/>
    </row>
    <row r="49" spans="1:15" ht="15">
      <c r="A49" s="29"/>
      <c r="B49" s="40" t="s">
        <v>153</v>
      </c>
      <c r="C49" s="169" t="s">
        <v>325</v>
      </c>
      <c r="D49" s="170"/>
      <c r="E49" s="42"/>
      <c r="F49" s="43" t="s">
        <v>155</v>
      </c>
      <c r="G49" s="182" t="s">
        <v>326</v>
      </c>
      <c r="H49" s="183"/>
      <c r="I49" s="183"/>
      <c r="J49" s="183"/>
      <c r="K49" s="183"/>
      <c r="L49" s="183"/>
      <c r="M49" s="183"/>
      <c r="N49" s="184"/>
      <c r="O49" s="29"/>
    </row>
    <row r="50" spans="1:15" ht="15">
      <c r="A50" s="29"/>
      <c r="B50" s="47" t="s">
        <v>157</v>
      </c>
      <c r="C50" s="169" t="s">
        <v>327</v>
      </c>
      <c r="D50" s="170"/>
      <c r="E50" s="42"/>
      <c r="F50" s="48" t="s">
        <v>159</v>
      </c>
      <c r="G50" s="169" t="s">
        <v>328</v>
      </c>
      <c r="H50" s="185"/>
      <c r="I50" s="185"/>
      <c r="J50" s="185"/>
      <c r="K50" s="185"/>
      <c r="L50" s="185"/>
      <c r="M50" s="185"/>
      <c r="N50" s="186"/>
      <c r="O50" s="29"/>
    </row>
    <row r="51" spans="1:15" ht="15">
      <c r="A51" s="90"/>
      <c r="B51" s="51" t="s">
        <v>161</v>
      </c>
      <c r="C51" s="52"/>
      <c r="D51" s="53"/>
      <c r="E51" s="54"/>
      <c r="F51" s="51" t="s">
        <v>161</v>
      </c>
      <c r="G51" s="52"/>
      <c r="H51" s="55"/>
      <c r="I51" s="55"/>
      <c r="J51" s="55"/>
      <c r="K51" s="55"/>
      <c r="L51" s="55"/>
      <c r="M51" s="55"/>
      <c r="N51" s="55"/>
      <c r="O51" s="33"/>
    </row>
    <row r="52" spans="1:15" ht="15">
      <c r="A52" s="29"/>
      <c r="B52" s="56"/>
      <c r="C52" s="169" t="s">
        <v>325</v>
      </c>
      <c r="D52" s="170"/>
      <c r="E52" s="42"/>
      <c r="F52" s="57"/>
      <c r="G52" s="182" t="s">
        <v>326</v>
      </c>
      <c r="H52" s="183"/>
      <c r="I52" s="183"/>
      <c r="J52" s="183"/>
      <c r="K52" s="183"/>
      <c r="L52" s="183"/>
      <c r="M52" s="183"/>
      <c r="N52" s="184"/>
      <c r="O52" s="29"/>
    </row>
    <row r="53" spans="1:15" ht="15">
      <c r="A53" s="29"/>
      <c r="B53" s="58"/>
      <c r="C53" s="169" t="s">
        <v>327</v>
      </c>
      <c r="D53" s="170"/>
      <c r="E53" s="42"/>
      <c r="F53" s="59"/>
      <c r="G53" s="169" t="s">
        <v>328</v>
      </c>
      <c r="H53" s="185"/>
      <c r="I53" s="185"/>
      <c r="J53" s="185"/>
      <c r="K53" s="185"/>
      <c r="L53" s="185"/>
      <c r="M53" s="185"/>
      <c r="N53" s="186"/>
      <c r="O53" s="29"/>
    </row>
    <row r="54" spans="1:15" ht="15">
      <c r="A54" s="90"/>
      <c r="B54" s="25"/>
      <c r="C54" s="25"/>
      <c r="D54" s="25"/>
      <c r="E54" s="25"/>
      <c r="F54" s="32" t="s">
        <v>162</v>
      </c>
      <c r="G54" s="32"/>
      <c r="H54" s="32"/>
      <c r="I54" s="32"/>
      <c r="J54" s="25"/>
      <c r="K54" s="25"/>
      <c r="L54" s="25"/>
      <c r="M54" s="60"/>
      <c r="N54" s="23"/>
      <c r="O54" s="33"/>
    </row>
    <row r="55" spans="1:15" ht="15">
      <c r="A55" s="90"/>
      <c r="B55" s="30" t="s">
        <v>163</v>
      </c>
      <c r="C55" s="25"/>
      <c r="D55" s="25"/>
      <c r="E55" s="25"/>
      <c r="F55" s="61" t="s">
        <v>164</v>
      </c>
      <c r="G55" s="61" t="s">
        <v>165</v>
      </c>
      <c r="H55" s="61" t="s">
        <v>166</v>
      </c>
      <c r="I55" s="61" t="s">
        <v>167</v>
      </c>
      <c r="J55" s="61" t="s">
        <v>168</v>
      </c>
      <c r="K55" s="177" t="s">
        <v>169</v>
      </c>
      <c r="L55" s="178"/>
      <c r="M55" s="61" t="s">
        <v>170</v>
      </c>
      <c r="N55" s="62" t="s">
        <v>171</v>
      </c>
      <c r="O55" s="29"/>
    </row>
    <row r="56" spans="1:15" ht="15">
      <c r="A56" s="29"/>
      <c r="B56" s="63" t="s">
        <v>172</v>
      </c>
      <c r="C56" s="64" t="str">
        <f>IF(C49&gt;"",C49,"")</f>
        <v>ZANCANER Denisa</v>
      </c>
      <c r="D56" s="64" t="str">
        <f>IF(G49&gt;"",G49,"")</f>
        <v>CHATZILYGEROUDI Georgia</v>
      </c>
      <c r="E56" s="64">
        <f>IF(E49&gt;"",E49&amp;" - "&amp;I49,"")</f>
      </c>
      <c r="F56" s="65">
        <v>4</v>
      </c>
      <c r="G56" s="65">
        <v>-10</v>
      </c>
      <c r="H56" s="66">
        <v>6</v>
      </c>
      <c r="I56" s="65">
        <v>4</v>
      </c>
      <c r="J56" s="65"/>
      <c r="K56" s="67">
        <f>IF(ISBLANK(F56),"",COUNTIF(F56:J56,"&gt;=0"))</f>
        <v>3</v>
      </c>
      <c r="L56" s="68">
        <f>IF(ISBLANK(F56),"",(IF(LEFT(F56,1)="-",1,0)+IF(LEFT(G56,1)="-",1,0)+IF(LEFT(H56,1)="-",1,0)+IF(LEFT(I56,1)="-",1,0)+IF(LEFT(J56,1)="-",1,0)))</f>
        <v>1</v>
      </c>
      <c r="M56" s="69">
        <f aca="true" t="shared" si="1" ref="M56:N60">IF(K56=3,1,"")</f>
        <v>1</v>
      </c>
      <c r="N56" s="70">
        <f t="shared" si="1"/>
      </c>
      <c r="O56" s="29"/>
    </row>
    <row r="57" spans="1:15" ht="15">
      <c r="A57" s="29"/>
      <c r="B57" s="63" t="s">
        <v>173</v>
      </c>
      <c r="C57" s="64" t="str">
        <f>IF(C50&gt;"",C50,"")</f>
        <v>VIVARELLI Debora</v>
      </c>
      <c r="D57" s="64" t="str">
        <f>IF(G50&gt;"",G50,"")</f>
        <v>PARIDI Konstantina</v>
      </c>
      <c r="E57" s="64">
        <f>IF(E50&gt;"",E50&amp;" - "&amp;I50,"")</f>
      </c>
      <c r="F57" s="65">
        <v>-6</v>
      </c>
      <c r="G57" s="65">
        <v>4</v>
      </c>
      <c r="H57" s="65">
        <v>8</v>
      </c>
      <c r="I57" s="65">
        <v>8</v>
      </c>
      <c r="J57" s="65"/>
      <c r="K57" s="67">
        <f>IF(ISBLANK(F57),"",COUNTIF(F57:J57,"&gt;=0"))</f>
        <v>3</v>
      </c>
      <c r="L57" s="68">
        <f>IF(ISBLANK(F57),"",(IF(LEFT(F57,1)="-",1,0)+IF(LEFT(G57,1)="-",1,0)+IF(LEFT(H57,1)="-",1,0)+IF(LEFT(I57,1)="-",1,0)+IF(LEFT(J57,1)="-",1,0)))</f>
        <v>1</v>
      </c>
      <c r="M57" s="69">
        <f t="shared" si="1"/>
        <v>1</v>
      </c>
      <c r="N57" s="70">
        <f t="shared" si="1"/>
      </c>
      <c r="O57" s="29"/>
    </row>
    <row r="58" spans="1:15" ht="15">
      <c r="A58" s="29"/>
      <c r="B58" s="71" t="s">
        <v>174</v>
      </c>
      <c r="C58" s="64" t="str">
        <f>IF(C52&gt;"",C52&amp;" / "&amp;C53,"")</f>
        <v>ZANCANER Denisa / VIVARELLI Debora</v>
      </c>
      <c r="D58" s="64" t="str">
        <f>IF(G52&gt;"",G52&amp;" / "&amp;G53,"")</f>
        <v>CHATZILYGEROUDI Georgia / PARIDI Konstantina</v>
      </c>
      <c r="E58" s="72"/>
      <c r="F58" s="73">
        <v>-8</v>
      </c>
      <c r="G58" s="65">
        <v>-9</v>
      </c>
      <c r="H58" s="65">
        <v>8</v>
      </c>
      <c r="I58" s="74">
        <v>3</v>
      </c>
      <c r="J58" s="74">
        <v>8</v>
      </c>
      <c r="K58" s="67">
        <f>IF(ISBLANK(F58),"",COUNTIF(F58:J58,"&gt;=0"))</f>
        <v>3</v>
      </c>
      <c r="L58" s="68">
        <f>IF(ISBLANK(F58),"",(IF(LEFT(F58,1)="-",1,0)+IF(LEFT(G58,1)="-",1,0)+IF(LEFT(H58,1)="-",1,0)+IF(LEFT(I58,1)="-",1,0)+IF(LEFT(J58,1)="-",1,0)))</f>
        <v>2</v>
      </c>
      <c r="M58" s="69">
        <f t="shared" si="1"/>
        <v>1</v>
      </c>
      <c r="N58" s="70">
        <f t="shared" si="1"/>
      </c>
      <c r="O58" s="29"/>
    </row>
    <row r="59" spans="1:15" ht="15">
      <c r="A59" s="29"/>
      <c r="B59" s="63" t="s">
        <v>175</v>
      </c>
      <c r="C59" s="64" t="str">
        <f>IF(C49&gt;"",C49,"")</f>
        <v>ZANCANER Denisa</v>
      </c>
      <c r="D59" s="64" t="str">
        <f>IF(G50&gt;"",G50,"")</f>
        <v>PARIDI Konstantina</v>
      </c>
      <c r="E59" s="75"/>
      <c r="F59" s="76"/>
      <c r="G59" s="77"/>
      <c r="H59" s="74"/>
      <c r="I59" s="65"/>
      <c r="J59" s="65"/>
      <c r="K59" s="67">
        <f>IF(ISBLANK(F59),"",COUNTIF(F59:J59,"&gt;=0"))</f>
      </c>
      <c r="L59" s="68">
        <f>IF(ISBLANK(F59),"",(IF(LEFT(F59,1)="-",1,0)+IF(LEFT(G59,1)="-",1,0)+IF(LEFT(H59,1)="-",1,0)+IF(LEFT(I59,1)="-",1,0)+IF(LEFT(J59,1)="-",1,0)))</f>
      </c>
      <c r="M59" s="69">
        <f t="shared" si="1"/>
      </c>
      <c r="N59" s="70">
        <f t="shared" si="1"/>
      </c>
      <c r="O59" s="29"/>
    </row>
    <row r="60" spans="1:15" ht="15.75" thickBot="1">
      <c r="A60" s="29"/>
      <c r="B60" s="63" t="s">
        <v>176</v>
      </c>
      <c r="C60" s="64" t="str">
        <f>IF(C50&gt;"",C50,"")</f>
        <v>VIVARELLI Debora</v>
      </c>
      <c r="D60" s="64" t="str">
        <f>IF(G49&gt;"",G49,"")</f>
        <v>CHATZILYGEROUDI Georgia</v>
      </c>
      <c r="E60" s="75"/>
      <c r="F60" s="73"/>
      <c r="G60" s="65"/>
      <c r="H60" s="65"/>
      <c r="I60" s="65"/>
      <c r="J60" s="65"/>
      <c r="K60" s="67">
        <f>IF(ISBLANK(F60),"",COUNTIF(F60:J60,"&gt;=0"))</f>
      </c>
      <c r="L60" s="68">
        <f>IF(ISBLANK(F60),"",(IF(LEFT(F60,1)="-",1,0)+IF(LEFT(G60,1)="-",1,0)+IF(LEFT(H60,1)="-",1,0)+IF(LEFT(I60,1)="-",1,0)+IF(LEFT(J60,1)="-",1,0)))</f>
      </c>
      <c r="M60" s="69">
        <f t="shared" si="1"/>
      </c>
      <c r="N60" s="70">
        <f t="shared" si="1"/>
      </c>
      <c r="O60" s="29"/>
    </row>
    <row r="61" spans="1:15" ht="15.75" thickBot="1">
      <c r="A61" s="90"/>
      <c r="B61" s="25"/>
      <c r="C61" s="25"/>
      <c r="D61" s="25"/>
      <c r="E61" s="25"/>
      <c r="F61" s="25"/>
      <c r="G61" s="25"/>
      <c r="H61" s="25"/>
      <c r="I61" s="78" t="s">
        <v>177</v>
      </c>
      <c r="J61" s="79"/>
      <c r="K61" s="80">
        <f>IF(ISBLANK(C49),"",SUM(K56:K60))</f>
        <v>9</v>
      </c>
      <c r="L61" s="81">
        <f>IF(ISBLANK(G49),"",SUM(L56:L60))</f>
        <v>4</v>
      </c>
      <c r="M61" s="82">
        <f>IF(ISBLANK(F56),"",SUM(M56:M60))</f>
        <v>3</v>
      </c>
      <c r="N61" s="83">
        <f>IF(ISBLANK(F56),"",SUM(N56:N60))</f>
        <v>0</v>
      </c>
      <c r="O61" s="29"/>
    </row>
    <row r="62" spans="1:15" ht="15">
      <c r="A62" s="90"/>
      <c r="B62" s="25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</row>
    <row r="63" spans="1:15" ht="15">
      <c r="A63" s="90"/>
      <c r="B63" s="84"/>
      <c r="C63" s="25" t="s">
        <v>179</v>
      </c>
      <c r="D63" s="25" t="s">
        <v>180</v>
      </c>
      <c r="E63" s="23"/>
      <c r="F63" s="25"/>
      <c r="G63" s="25" t="s">
        <v>181</v>
      </c>
      <c r="H63" s="23"/>
      <c r="I63" s="25"/>
      <c r="J63" s="23" t="s">
        <v>182</v>
      </c>
      <c r="K63" s="23"/>
      <c r="L63" s="25"/>
      <c r="M63" s="25"/>
      <c r="N63" s="25"/>
      <c r="O63" s="33"/>
    </row>
    <row r="64" spans="1:15" ht="15.75" thickBot="1">
      <c r="A64" s="90"/>
      <c r="B64" s="85"/>
      <c r="C64" s="86" t="str">
        <f>C48</f>
        <v>Ita 2</v>
      </c>
      <c r="D64" s="25" t="str">
        <f>G48</f>
        <v>Gre</v>
      </c>
      <c r="E64" s="25"/>
      <c r="F64" s="25"/>
      <c r="G64" s="25"/>
      <c r="H64" s="25"/>
      <c r="I64" s="25"/>
      <c r="J64" s="179" t="str">
        <f>IF(M61=3,C48,IF(N61=3,G48,IF(M61=5,IF(N61=5,"tasan",""),"")))</f>
        <v>Ita 2</v>
      </c>
      <c r="K64" s="180"/>
      <c r="L64" s="180"/>
      <c r="M64" s="180"/>
      <c r="N64" s="181"/>
      <c r="O64" s="29"/>
    </row>
    <row r="65" spans="1:15" ht="15">
      <c r="A65" s="92"/>
      <c r="B65" s="87"/>
      <c r="C65" s="87"/>
      <c r="D65" s="87"/>
      <c r="E65" s="87"/>
      <c r="F65" s="87"/>
      <c r="G65" s="87"/>
      <c r="H65" s="87"/>
      <c r="I65" s="87"/>
      <c r="J65" s="88"/>
      <c r="K65" s="88"/>
      <c r="L65" s="88"/>
      <c r="M65" s="88"/>
      <c r="N65" s="88"/>
      <c r="O65" s="89"/>
    </row>
    <row r="67" spans="1:15" ht="15">
      <c r="A67" s="90"/>
      <c r="B67" s="23"/>
      <c r="C67" s="24" t="s">
        <v>146</v>
      </c>
      <c r="D67" s="25"/>
      <c r="E67" s="25"/>
      <c r="F67" s="23"/>
      <c r="G67" s="26" t="s">
        <v>147</v>
      </c>
      <c r="H67" s="27"/>
      <c r="I67" s="28"/>
      <c r="J67" s="163">
        <v>42341</v>
      </c>
      <c r="K67" s="164"/>
      <c r="L67" s="164"/>
      <c r="M67" s="164"/>
      <c r="N67" s="165"/>
      <c r="O67" s="29"/>
    </row>
    <row r="68" spans="1:15" ht="15">
      <c r="A68" s="90"/>
      <c r="B68" s="30"/>
      <c r="C68" s="30" t="s">
        <v>148</v>
      </c>
      <c r="D68" s="25"/>
      <c r="E68" s="25"/>
      <c r="F68" s="23"/>
      <c r="G68" s="26" t="s">
        <v>149</v>
      </c>
      <c r="H68" s="27"/>
      <c r="I68" s="28"/>
      <c r="J68" s="166" t="s">
        <v>308</v>
      </c>
      <c r="K68" s="164"/>
      <c r="L68" s="164"/>
      <c r="M68" s="164"/>
      <c r="N68" s="165"/>
      <c r="O68" s="29"/>
    </row>
    <row r="69" spans="1:15" ht="15">
      <c r="A69" s="90"/>
      <c r="B69" s="23"/>
      <c r="C69" s="31"/>
      <c r="D69" s="25"/>
      <c r="E69" s="25"/>
      <c r="F69" s="25"/>
      <c r="G69" s="32"/>
      <c r="H69" s="25"/>
      <c r="I69" s="25"/>
      <c r="J69" s="25"/>
      <c r="K69" s="25"/>
      <c r="L69" s="25"/>
      <c r="M69" s="25"/>
      <c r="N69" s="25"/>
      <c r="O69" s="33"/>
    </row>
    <row r="70" spans="1:15" ht="15">
      <c r="A70" s="29"/>
      <c r="B70" s="34" t="s">
        <v>151</v>
      </c>
      <c r="C70" s="167" t="s">
        <v>329</v>
      </c>
      <c r="D70" s="168"/>
      <c r="E70" s="36"/>
      <c r="F70" s="34" t="s">
        <v>151</v>
      </c>
      <c r="G70" s="167" t="s">
        <v>330</v>
      </c>
      <c r="H70" s="168"/>
      <c r="I70" s="38"/>
      <c r="J70" s="38"/>
      <c r="K70" s="38"/>
      <c r="L70" s="38"/>
      <c r="M70" s="38"/>
      <c r="N70" s="39"/>
      <c r="O70" s="29"/>
    </row>
    <row r="71" spans="1:15" ht="15">
      <c r="A71" s="29"/>
      <c r="B71" s="40" t="s">
        <v>153</v>
      </c>
      <c r="C71" s="169" t="s">
        <v>331</v>
      </c>
      <c r="D71" s="170"/>
      <c r="E71" s="42"/>
      <c r="F71" s="43" t="s">
        <v>155</v>
      </c>
      <c r="G71" s="182" t="s">
        <v>332</v>
      </c>
      <c r="H71" s="183"/>
      <c r="I71" s="183"/>
      <c r="J71" s="183"/>
      <c r="K71" s="183"/>
      <c r="L71" s="183"/>
      <c r="M71" s="183"/>
      <c r="N71" s="184"/>
      <c r="O71" s="29"/>
    </row>
    <row r="72" spans="1:15" ht="15">
      <c r="A72" s="29"/>
      <c r="B72" s="47" t="s">
        <v>157</v>
      </c>
      <c r="C72" s="169" t="s">
        <v>333</v>
      </c>
      <c r="D72" s="170"/>
      <c r="E72" s="42"/>
      <c r="F72" s="48" t="s">
        <v>159</v>
      </c>
      <c r="G72" s="169" t="s">
        <v>334</v>
      </c>
      <c r="H72" s="185"/>
      <c r="I72" s="185"/>
      <c r="J72" s="185"/>
      <c r="K72" s="185"/>
      <c r="L72" s="185"/>
      <c r="M72" s="185"/>
      <c r="N72" s="186"/>
      <c r="O72" s="29"/>
    </row>
    <row r="73" spans="1:15" ht="15">
      <c r="A73" s="90"/>
      <c r="B73" s="51" t="s">
        <v>161</v>
      </c>
      <c r="C73" s="52"/>
      <c r="D73" s="53"/>
      <c r="E73" s="54"/>
      <c r="F73" s="51" t="s">
        <v>161</v>
      </c>
      <c r="G73" s="52"/>
      <c r="H73" s="55"/>
      <c r="I73" s="55"/>
      <c r="J73" s="55"/>
      <c r="K73" s="55"/>
      <c r="L73" s="55"/>
      <c r="M73" s="55"/>
      <c r="N73" s="55"/>
      <c r="O73" s="33"/>
    </row>
    <row r="74" spans="1:15" ht="15">
      <c r="A74" s="29"/>
      <c r="B74" s="56"/>
      <c r="C74" s="169" t="s">
        <v>331</v>
      </c>
      <c r="D74" s="170"/>
      <c r="E74" s="42"/>
      <c r="F74" s="57"/>
      <c r="G74" s="182" t="s">
        <v>332</v>
      </c>
      <c r="H74" s="183"/>
      <c r="I74" s="183"/>
      <c r="J74" s="183"/>
      <c r="K74" s="183"/>
      <c r="L74" s="183"/>
      <c r="M74" s="183"/>
      <c r="N74" s="184"/>
      <c r="O74" s="29"/>
    </row>
    <row r="75" spans="1:15" ht="15">
      <c r="A75" s="29"/>
      <c r="B75" s="58"/>
      <c r="C75" s="169" t="s">
        <v>333</v>
      </c>
      <c r="D75" s="170"/>
      <c r="E75" s="42"/>
      <c r="F75" s="59"/>
      <c r="G75" s="169" t="s">
        <v>334</v>
      </c>
      <c r="H75" s="185"/>
      <c r="I75" s="185"/>
      <c r="J75" s="185"/>
      <c r="K75" s="185"/>
      <c r="L75" s="185"/>
      <c r="M75" s="185"/>
      <c r="N75" s="186"/>
      <c r="O75" s="29"/>
    </row>
    <row r="76" spans="1:15" ht="15">
      <c r="A76" s="90"/>
      <c r="B76" s="25"/>
      <c r="C76" s="25"/>
      <c r="D76" s="25"/>
      <c r="E76" s="25"/>
      <c r="F76" s="32" t="s">
        <v>162</v>
      </c>
      <c r="G76" s="32"/>
      <c r="H76" s="32"/>
      <c r="I76" s="32"/>
      <c r="J76" s="25"/>
      <c r="K76" s="25"/>
      <c r="L76" s="25"/>
      <c r="M76" s="60"/>
      <c r="N76" s="23"/>
      <c r="O76" s="33"/>
    </row>
    <row r="77" spans="1:15" ht="15">
      <c r="A77" s="90"/>
      <c r="B77" s="30" t="s">
        <v>163</v>
      </c>
      <c r="C77" s="25"/>
      <c r="D77" s="25"/>
      <c r="E77" s="25"/>
      <c r="F77" s="61" t="s">
        <v>164</v>
      </c>
      <c r="G77" s="61" t="s">
        <v>165</v>
      </c>
      <c r="H77" s="61" t="s">
        <v>166</v>
      </c>
      <c r="I77" s="61" t="s">
        <v>167</v>
      </c>
      <c r="J77" s="61" t="s">
        <v>168</v>
      </c>
      <c r="K77" s="177" t="s">
        <v>169</v>
      </c>
      <c r="L77" s="178"/>
      <c r="M77" s="61" t="s">
        <v>170</v>
      </c>
      <c r="N77" s="62" t="s">
        <v>171</v>
      </c>
      <c r="O77" s="29"/>
    </row>
    <row r="78" spans="1:15" ht="15">
      <c r="A78" s="29"/>
      <c r="B78" s="63" t="s">
        <v>172</v>
      </c>
      <c r="C78" s="64" t="str">
        <f>IF(C71&gt;"",C71,"")</f>
        <v>BÖLENIUS Sannamari</v>
      </c>
      <c r="D78" s="64" t="str">
        <f>IF(G71&gt;"",G71,"")</f>
        <v>KHLYZOVA Elizaveta</v>
      </c>
      <c r="E78" s="64">
        <f>IF(E71&gt;"",E71&amp;" - "&amp;I71,"")</f>
      </c>
      <c r="F78" s="65">
        <v>-9</v>
      </c>
      <c r="G78" s="65">
        <v>-5</v>
      </c>
      <c r="H78" s="66">
        <v>11</v>
      </c>
      <c r="I78" s="65">
        <v>-7</v>
      </c>
      <c r="J78" s="65"/>
      <c r="K78" s="67">
        <f>IF(ISBLANK(F78),"",COUNTIF(F78:J78,"&gt;=0"))</f>
        <v>1</v>
      </c>
      <c r="L78" s="68">
        <f>IF(ISBLANK(F78),"",(IF(LEFT(F78,1)="-",1,0)+IF(LEFT(G78,1)="-",1,0)+IF(LEFT(H78,1)="-",1,0)+IF(LEFT(I78,1)="-",1,0)+IF(LEFT(J78,1)="-",1,0)))</f>
        <v>3</v>
      </c>
      <c r="M78" s="69">
        <f aca="true" t="shared" si="2" ref="M78:N82">IF(K78=3,1,"")</f>
      </c>
      <c r="N78" s="70">
        <f t="shared" si="2"/>
        <v>1</v>
      </c>
      <c r="O78" s="29"/>
    </row>
    <row r="79" spans="1:15" ht="15">
      <c r="A79" s="29"/>
      <c r="B79" s="63" t="s">
        <v>173</v>
      </c>
      <c r="C79" s="64" t="str">
        <f>IF(C72&gt;"",C72,"")</f>
        <v>KARLSSON Michaela</v>
      </c>
      <c r="D79" s="64" t="str">
        <f>IF(G72&gt;"",G72,"")</f>
        <v>KULIKOVA Olga</v>
      </c>
      <c r="E79" s="64">
        <f>IF(E72&gt;"",E72&amp;" - "&amp;I72,"")</f>
      </c>
      <c r="F79" s="65">
        <v>-7</v>
      </c>
      <c r="G79" s="65">
        <v>10</v>
      </c>
      <c r="H79" s="65">
        <v>-8</v>
      </c>
      <c r="I79" s="65">
        <v>-8</v>
      </c>
      <c r="J79" s="65"/>
      <c r="K79" s="67">
        <f>IF(ISBLANK(F79),"",COUNTIF(F79:J79,"&gt;=0"))</f>
        <v>1</v>
      </c>
      <c r="L79" s="68">
        <f>IF(ISBLANK(F79),"",(IF(LEFT(F79,1)="-",1,0)+IF(LEFT(G79,1)="-",1,0)+IF(LEFT(H79,1)="-",1,0)+IF(LEFT(I79,1)="-",1,0)+IF(LEFT(J79,1)="-",1,0)))</f>
        <v>3</v>
      </c>
      <c r="M79" s="69">
        <f t="shared" si="2"/>
      </c>
      <c r="N79" s="70">
        <f t="shared" si="2"/>
        <v>1</v>
      </c>
      <c r="O79" s="29"/>
    </row>
    <row r="80" spans="1:15" ht="15">
      <c r="A80" s="29"/>
      <c r="B80" s="71" t="s">
        <v>174</v>
      </c>
      <c r="C80" s="64" t="str">
        <f>IF(C74&gt;"",C74&amp;" / "&amp;C75,"")</f>
        <v>BÖLENIUS Sannamari / KARLSSON Michaela</v>
      </c>
      <c r="D80" s="64" t="str">
        <f>IF(G74&gt;"",G74&amp;" / "&amp;G75,"")</f>
        <v>KHLYZOVA Elizaveta / KULIKOVA Olga</v>
      </c>
      <c r="E80" s="72"/>
      <c r="F80" s="73">
        <v>-8</v>
      </c>
      <c r="G80" s="65">
        <v>-3</v>
      </c>
      <c r="H80" s="65">
        <v>-5</v>
      </c>
      <c r="I80" s="74"/>
      <c r="J80" s="74"/>
      <c r="K80" s="67">
        <f>IF(ISBLANK(F80),"",COUNTIF(F80:J80,"&gt;=0"))</f>
        <v>0</v>
      </c>
      <c r="L80" s="68">
        <f>IF(ISBLANK(F80),"",(IF(LEFT(F80,1)="-",1,0)+IF(LEFT(G80,1)="-",1,0)+IF(LEFT(H80,1)="-",1,0)+IF(LEFT(I80,1)="-",1,0)+IF(LEFT(J80,1)="-",1,0)))</f>
        <v>3</v>
      </c>
      <c r="M80" s="69">
        <f t="shared" si="2"/>
      </c>
      <c r="N80" s="70">
        <f t="shared" si="2"/>
        <v>1</v>
      </c>
      <c r="O80" s="29"/>
    </row>
    <row r="81" spans="1:15" ht="15">
      <c r="A81" s="29"/>
      <c r="B81" s="63" t="s">
        <v>175</v>
      </c>
      <c r="C81" s="64" t="str">
        <f>IF(C71&gt;"",C71,"")</f>
        <v>BÖLENIUS Sannamari</v>
      </c>
      <c r="D81" s="64" t="str">
        <f>IF(G72&gt;"",G72,"")</f>
        <v>KULIKOVA Olga</v>
      </c>
      <c r="E81" s="75"/>
      <c r="F81" s="76"/>
      <c r="G81" s="77"/>
      <c r="H81" s="74"/>
      <c r="I81" s="65"/>
      <c r="J81" s="65"/>
      <c r="K81" s="67">
        <f>IF(ISBLANK(F81),"",COUNTIF(F81:J81,"&gt;=0"))</f>
      </c>
      <c r="L81" s="68">
        <f>IF(ISBLANK(F81),"",(IF(LEFT(F81,1)="-",1,0)+IF(LEFT(G81,1)="-",1,0)+IF(LEFT(H81,1)="-",1,0)+IF(LEFT(I81,1)="-",1,0)+IF(LEFT(J81,1)="-",1,0)))</f>
      </c>
      <c r="M81" s="69">
        <f t="shared" si="2"/>
      </c>
      <c r="N81" s="70">
        <f t="shared" si="2"/>
      </c>
      <c r="O81" s="29"/>
    </row>
    <row r="82" spans="1:15" ht="15.75" thickBot="1">
      <c r="A82" s="29"/>
      <c r="B82" s="63" t="s">
        <v>176</v>
      </c>
      <c r="C82" s="64" t="str">
        <f>IF(C72&gt;"",C72,"")</f>
        <v>KARLSSON Michaela</v>
      </c>
      <c r="D82" s="64" t="str">
        <f>IF(G71&gt;"",G71,"")</f>
        <v>KHLYZOVA Elizaveta</v>
      </c>
      <c r="E82" s="75"/>
      <c r="F82" s="73"/>
      <c r="G82" s="65"/>
      <c r="H82" s="65"/>
      <c r="I82" s="65"/>
      <c r="J82" s="65"/>
      <c r="K82" s="67">
        <f>IF(ISBLANK(F82),"",COUNTIF(F82:J82,"&gt;=0"))</f>
      </c>
      <c r="L82" s="68">
        <f>IF(ISBLANK(F82),"",(IF(LEFT(F82,1)="-",1,0)+IF(LEFT(G82,1)="-",1,0)+IF(LEFT(H82,1)="-",1,0)+IF(LEFT(I82,1)="-",1,0)+IF(LEFT(J82,1)="-",1,0)))</f>
      </c>
      <c r="M82" s="69">
        <f t="shared" si="2"/>
      </c>
      <c r="N82" s="70">
        <f t="shared" si="2"/>
      </c>
      <c r="O82" s="29"/>
    </row>
    <row r="83" spans="1:15" ht="15.75" thickBot="1">
      <c r="A83" s="90"/>
      <c r="B83" s="25"/>
      <c r="C83" s="25"/>
      <c r="D83" s="25"/>
      <c r="E83" s="25"/>
      <c r="F83" s="25"/>
      <c r="G83" s="25"/>
      <c r="H83" s="25"/>
      <c r="I83" s="78" t="s">
        <v>177</v>
      </c>
      <c r="J83" s="79"/>
      <c r="K83" s="80">
        <f>IF(ISBLANK(C71),"",SUM(K78:K82))</f>
        <v>2</v>
      </c>
      <c r="L83" s="81">
        <f>IF(ISBLANK(G71),"",SUM(L78:L82))</f>
        <v>9</v>
      </c>
      <c r="M83" s="82">
        <f>IF(ISBLANK(F78),"",SUM(M78:M82))</f>
        <v>0</v>
      </c>
      <c r="N83" s="83">
        <f>IF(ISBLANK(F78),"",SUM(N78:N82))</f>
        <v>3</v>
      </c>
      <c r="O83" s="29"/>
    </row>
    <row r="84" spans="1:15" ht="15">
      <c r="A84" s="90"/>
      <c r="B84" s="25" t="s">
        <v>178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"/>
    </row>
    <row r="85" spans="1:15" ht="15">
      <c r="A85" s="90"/>
      <c r="B85" s="84"/>
      <c r="C85" s="25" t="s">
        <v>179</v>
      </c>
      <c r="D85" s="25" t="s">
        <v>180</v>
      </c>
      <c r="E85" s="23"/>
      <c r="F85" s="25"/>
      <c r="G85" s="25" t="s">
        <v>181</v>
      </c>
      <c r="H85" s="23"/>
      <c r="I85" s="25"/>
      <c r="J85" s="23" t="s">
        <v>182</v>
      </c>
      <c r="K85" s="23"/>
      <c r="L85" s="25"/>
      <c r="M85" s="25"/>
      <c r="N85" s="25"/>
      <c r="O85" s="33"/>
    </row>
    <row r="86" spans="1:15" ht="15.75" thickBot="1">
      <c r="A86" s="90"/>
      <c r="B86" s="85"/>
      <c r="C86" s="86" t="str">
        <f>C70</f>
        <v>SWE 1</v>
      </c>
      <c r="D86" s="25" t="str">
        <f>G70</f>
        <v>RUS 5</v>
      </c>
      <c r="E86" s="25"/>
      <c r="F86" s="25"/>
      <c r="G86" s="25"/>
      <c r="H86" s="25"/>
      <c r="I86" s="25"/>
      <c r="J86" s="179" t="str">
        <f>IF(M83=3,C70,IF(N83=3,G70,IF(M83=5,IF(N83=5,"tasan",""),"")))</f>
        <v>RUS 5</v>
      </c>
      <c r="K86" s="180"/>
      <c r="L86" s="180"/>
      <c r="M86" s="180"/>
      <c r="N86" s="181"/>
      <c r="O86" s="29"/>
    </row>
    <row r="87" spans="1:15" ht="15">
      <c r="A87" s="92"/>
      <c r="B87" s="87"/>
      <c r="C87" s="87"/>
      <c r="D87" s="87"/>
      <c r="E87" s="87"/>
      <c r="F87" s="87"/>
      <c r="G87" s="87"/>
      <c r="H87" s="87"/>
      <c r="I87" s="87"/>
      <c r="J87" s="88"/>
      <c r="K87" s="88"/>
      <c r="L87" s="88"/>
      <c r="M87" s="88"/>
      <c r="N87" s="88"/>
      <c r="O87" s="89"/>
    </row>
    <row r="89" spans="1:15" ht="15">
      <c r="A89" s="90"/>
      <c r="B89" s="23"/>
      <c r="C89" s="24" t="s">
        <v>146</v>
      </c>
      <c r="D89" s="25"/>
      <c r="E89" s="25"/>
      <c r="F89" s="23"/>
      <c r="G89" s="26" t="s">
        <v>147</v>
      </c>
      <c r="H89" s="27"/>
      <c r="I89" s="28"/>
      <c r="J89" s="163">
        <v>42341</v>
      </c>
      <c r="K89" s="164"/>
      <c r="L89" s="164"/>
      <c r="M89" s="164"/>
      <c r="N89" s="165"/>
      <c r="O89" s="29"/>
    </row>
    <row r="90" spans="1:15" ht="15">
      <c r="A90" s="90"/>
      <c r="B90" s="30"/>
      <c r="C90" s="30" t="s">
        <v>148</v>
      </c>
      <c r="D90" s="25"/>
      <c r="E90" s="25"/>
      <c r="F90" s="23"/>
      <c r="G90" s="26" t="s">
        <v>149</v>
      </c>
      <c r="H90" s="27"/>
      <c r="I90" s="28"/>
      <c r="J90" s="166" t="s">
        <v>308</v>
      </c>
      <c r="K90" s="164"/>
      <c r="L90" s="164"/>
      <c r="M90" s="164"/>
      <c r="N90" s="165"/>
      <c r="O90" s="29"/>
    </row>
    <row r="91" spans="1:15" ht="15">
      <c r="A91" s="90"/>
      <c r="B91" s="23"/>
      <c r="C91" s="31"/>
      <c r="D91" s="25"/>
      <c r="E91" s="25"/>
      <c r="F91" s="25"/>
      <c r="G91" s="32"/>
      <c r="H91" s="25"/>
      <c r="I91" s="25"/>
      <c r="J91" s="25"/>
      <c r="K91" s="25"/>
      <c r="L91" s="25"/>
      <c r="M91" s="25"/>
      <c r="N91" s="25"/>
      <c r="O91" s="33"/>
    </row>
    <row r="92" spans="1:15" ht="15">
      <c r="A92" s="29"/>
      <c r="B92" s="34" t="s">
        <v>151</v>
      </c>
      <c r="C92" s="167" t="s">
        <v>335</v>
      </c>
      <c r="D92" s="168"/>
      <c r="E92" s="36"/>
      <c r="F92" s="34" t="s">
        <v>151</v>
      </c>
      <c r="G92" s="167" t="s">
        <v>336</v>
      </c>
      <c r="H92" s="168"/>
      <c r="I92" s="38"/>
      <c r="J92" s="38"/>
      <c r="K92" s="38"/>
      <c r="L92" s="38"/>
      <c r="M92" s="38"/>
      <c r="N92" s="39"/>
      <c r="O92" s="29"/>
    </row>
    <row r="93" spans="1:15" ht="15">
      <c r="A93" s="29"/>
      <c r="B93" s="40" t="s">
        <v>153</v>
      </c>
      <c r="C93" s="169" t="s">
        <v>337</v>
      </c>
      <c r="D93" s="170"/>
      <c r="E93" s="42"/>
      <c r="F93" s="43" t="s">
        <v>155</v>
      </c>
      <c r="G93" s="182" t="s">
        <v>338</v>
      </c>
      <c r="H93" s="183"/>
      <c r="I93" s="183"/>
      <c r="J93" s="183"/>
      <c r="K93" s="183"/>
      <c r="L93" s="183"/>
      <c r="M93" s="183"/>
      <c r="N93" s="184"/>
      <c r="O93" s="29"/>
    </row>
    <row r="94" spans="1:15" ht="15">
      <c r="A94" s="29"/>
      <c r="B94" s="47" t="s">
        <v>157</v>
      </c>
      <c r="C94" s="169" t="s">
        <v>339</v>
      </c>
      <c r="D94" s="170"/>
      <c r="E94" s="42"/>
      <c r="F94" s="48" t="s">
        <v>159</v>
      </c>
      <c r="G94" s="169" t="s">
        <v>340</v>
      </c>
      <c r="H94" s="185"/>
      <c r="I94" s="185"/>
      <c r="J94" s="185"/>
      <c r="K94" s="185"/>
      <c r="L94" s="185"/>
      <c r="M94" s="185"/>
      <c r="N94" s="186"/>
      <c r="O94" s="29"/>
    </row>
    <row r="95" spans="1:15" ht="15">
      <c r="A95" s="90"/>
      <c r="B95" s="51" t="s">
        <v>161</v>
      </c>
      <c r="C95" s="52"/>
      <c r="D95" s="53"/>
      <c r="E95" s="54"/>
      <c r="F95" s="51" t="s">
        <v>161</v>
      </c>
      <c r="G95" s="52"/>
      <c r="H95" s="55"/>
      <c r="I95" s="55"/>
      <c r="J95" s="55"/>
      <c r="K95" s="55"/>
      <c r="L95" s="55"/>
      <c r="M95" s="55"/>
      <c r="N95" s="55"/>
      <c r="O95" s="33"/>
    </row>
    <row r="96" spans="1:15" ht="15">
      <c r="A96" s="29"/>
      <c r="B96" s="56"/>
      <c r="C96" s="169" t="s">
        <v>337</v>
      </c>
      <c r="D96" s="170"/>
      <c r="E96" s="42"/>
      <c r="F96" s="57"/>
      <c r="G96" s="182" t="s">
        <v>338</v>
      </c>
      <c r="H96" s="183"/>
      <c r="I96" s="183"/>
      <c r="J96" s="183"/>
      <c r="K96" s="183"/>
      <c r="L96" s="183"/>
      <c r="M96" s="183"/>
      <c r="N96" s="184"/>
      <c r="O96" s="29"/>
    </row>
    <row r="97" spans="1:15" ht="15">
      <c r="A97" s="29"/>
      <c r="B97" s="58"/>
      <c r="C97" s="169" t="s">
        <v>339</v>
      </c>
      <c r="D97" s="170"/>
      <c r="E97" s="42"/>
      <c r="F97" s="59"/>
      <c r="G97" s="169" t="s">
        <v>340</v>
      </c>
      <c r="H97" s="185"/>
      <c r="I97" s="185"/>
      <c r="J97" s="185"/>
      <c r="K97" s="185"/>
      <c r="L97" s="185"/>
      <c r="M97" s="185"/>
      <c r="N97" s="186"/>
      <c r="O97" s="29"/>
    </row>
    <row r="98" spans="1:15" ht="15">
      <c r="A98" s="90"/>
      <c r="B98" s="25"/>
      <c r="C98" s="25"/>
      <c r="D98" s="25"/>
      <c r="E98" s="25"/>
      <c r="F98" s="32" t="s">
        <v>162</v>
      </c>
      <c r="G98" s="32"/>
      <c r="H98" s="32"/>
      <c r="I98" s="32"/>
      <c r="J98" s="25"/>
      <c r="K98" s="25"/>
      <c r="L98" s="25"/>
      <c r="M98" s="60"/>
      <c r="N98" s="23"/>
      <c r="O98" s="33"/>
    </row>
    <row r="99" spans="1:15" ht="15">
      <c r="A99" s="90"/>
      <c r="B99" s="30" t="s">
        <v>163</v>
      </c>
      <c r="C99" s="25"/>
      <c r="D99" s="25"/>
      <c r="E99" s="25"/>
      <c r="F99" s="61" t="s">
        <v>164</v>
      </c>
      <c r="G99" s="61" t="s">
        <v>165</v>
      </c>
      <c r="H99" s="61" t="s">
        <v>166</v>
      </c>
      <c r="I99" s="61" t="s">
        <v>167</v>
      </c>
      <c r="J99" s="61" t="s">
        <v>168</v>
      </c>
      <c r="K99" s="177" t="s">
        <v>169</v>
      </c>
      <c r="L99" s="178"/>
      <c r="M99" s="61" t="s">
        <v>170</v>
      </c>
      <c r="N99" s="62" t="s">
        <v>171</v>
      </c>
      <c r="O99" s="29"/>
    </row>
    <row r="100" spans="1:15" ht="15">
      <c r="A100" s="29"/>
      <c r="B100" s="63" t="s">
        <v>172</v>
      </c>
      <c r="C100" s="64" t="str">
        <f>IF(C93&gt;"",C93,"")</f>
        <v>NELI Shoiffer</v>
      </c>
      <c r="D100" s="64" t="str">
        <f>IF(G93&gt;"",G93,"")</f>
        <v>CHRISTENSSEN Stefanie</v>
      </c>
      <c r="E100" s="64">
        <f>IF(E93&gt;"",E93&amp;" - "&amp;I93,"")</f>
      </c>
      <c r="F100" s="65">
        <v>-5</v>
      </c>
      <c r="G100" s="65">
        <v>-8</v>
      </c>
      <c r="H100" s="66">
        <v>-8</v>
      </c>
      <c r="I100" s="65"/>
      <c r="J100" s="65"/>
      <c r="K100" s="67">
        <f>IF(ISBLANK(F100),"",COUNTIF(F100:J100,"&gt;=0"))</f>
        <v>0</v>
      </c>
      <c r="L100" s="68">
        <f>IF(ISBLANK(F100),"",(IF(LEFT(F100,1)="-",1,0)+IF(LEFT(G100,1)="-",1,0)+IF(LEFT(H100,1)="-",1,0)+IF(LEFT(I100,1)="-",1,0)+IF(LEFT(J100,1)="-",1,0)))</f>
        <v>3</v>
      </c>
      <c r="M100" s="69">
        <f aca="true" t="shared" si="3" ref="M100:N104">IF(K100=3,1,"")</f>
      </c>
      <c r="N100" s="70">
        <f t="shared" si="3"/>
        <v>1</v>
      </c>
      <c r="O100" s="29"/>
    </row>
    <row r="101" spans="1:15" ht="15">
      <c r="A101" s="29"/>
      <c r="B101" s="63" t="s">
        <v>173</v>
      </c>
      <c r="C101" s="64" t="str">
        <f>IF(C94&gt;"",C94,"")</f>
        <v>CHAN Alayna</v>
      </c>
      <c r="D101" s="64" t="str">
        <f>IF(G94&gt;"",G94,"")</f>
        <v>VAN DUIN Rianne</v>
      </c>
      <c r="E101" s="64">
        <f>IF(E94&gt;"",E94&amp;" - "&amp;I94,"")</f>
      </c>
      <c r="F101" s="65">
        <v>-8</v>
      </c>
      <c r="G101" s="65">
        <v>-8</v>
      </c>
      <c r="H101" s="65">
        <v>10</v>
      </c>
      <c r="I101" s="65">
        <v>-9</v>
      </c>
      <c r="J101" s="65"/>
      <c r="K101" s="67">
        <f>IF(ISBLANK(F101),"",COUNTIF(F101:J101,"&gt;=0"))</f>
        <v>1</v>
      </c>
      <c r="L101" s="68">
        <f>IF(ISBLANK(F101),"",(IF(LEFT(F101,1)="-",1,0)+IF(LEFT(G101,1)="-",1,0)+IF(LEFT(H101,1)="-",1,0)+IF(LEFT(I101,1)="-",1,0)+IF(LEFT(J101,1)="-",1,0)))</f>
        <v>3</v>
      </c>
      <c r="M101" s="69">
        <f t="shared" si="3"/>
      </c>
      <c r="N101" s="70">
        <f t="shared" si="3"/>
        <v>1</v>
      </c>
      <c r="O101" s="29"/>
    </row>
    <row r="102" spans="1:15" ht="15">
      <c r="A102" s="29"/>
      <c r="B102" s="71" t="s">
        <v>174</v>
      </c>
      <c r="C102" s="64" t="str">
        <f>IF(C96&gt;"",C96&amp;" / "&amp;C97,"")</f>
        <v>NELI Shoiffer / CHAN Alayna</v>
      </c>
      <c r="D102" s="64" t="str">
        <f>IF(G96&gt;"",G96&amp;" / "&amp;G97,"")</f>
        <v>CHRISTENSSEN Stefanie / VAN DUIN Rianne</v>
      </c>
      <c r="E102" s="72"/>
      <c r="F102" s="73">
        <v>11</v>
      </c>
      <c r="G102" s="65">
        <v>13</v>
      </c>
      <c r="H102" s="65">
        <v>7</v>
      </c>
      <c r="I102" s="74"/>
      <c r="J102" s="74"/>
      <c r="K102" s="67">
        <f>IF(ISBLANK(F102),"",COUNTIF(F102:J102,"&gt;=0"))</f>
        <v>3</v>
      </c>
      <c r="L102" s="68">
        <f>IF(ISBLANK(F102),"",(IF(LEFT(F102,1)="-",1,0)+IF(LEFT(G102,1)="-",1,0)+IF(LEFT(H102,1)="-",1,0)+IF(LEFT(I102,1)="-",1,0)+IF(LEFT(J102,1)="-",1,0)))</f>
        <v>0</v>
      </c>
      <c r="M102" s="69">
        <f t="shared" si="3"/>
        <v>1</v>
      </c>
      <c r="N102" s="70">
        <f t="shared" si="3"/>
      </c>
      <c r="O102" s="29"/>
    </row>
    <row r="103" spans="1:15" ht="15">
      <c r="A103" s="29"/>
      <c r="B103" s="63" t="s">
        <v>175</v>
      </c>
      <c r="C103" s="64" t="str">
        <f>IF(C93&gt;"",C93,"")</f>
        <v>NELI Shoiffer</v>
      </c>
      <c r="D103" s="64" t="str">
        <f>IF(G94&gt;"",G94,"")</f>
        <v>VAN DUIN Rianne</v>
      </c>
      <c r="E103" s="75"/>
      <c r="F103" s="76">
        <v>7</v>
      </c>
      <c r="G103" s="77">
        <v>7</v>
      </c>
      <c r="H103" s="74">
        <v>-5</v>
      </c>
      <c r="I103" s="65">
        <v>-9</v>
      </c>
      <c r="J103" s="65">
        <v>8</v>
      </c>
      <c r="K103" s="67">
        <f>IF(ISBLANK(F103),"",COUNTIF(F103:J103,"&gt;=0"))</f>
        <v>3</v>
      </c>
      <c r="L103" s="68">
        <f>IF(ISBLANK(F103),"",(IF(LEFT(F103,1)="-",1,0)+IF(LEFT(G103,1)="-",1,0)+IF(LEFT(H103,1)="-",1,0)+IF(LEFT(I103,1)="-",1,0)+IF(LEFT(J103,1)="-",1,0)))</f>
        <v>2</v>
      </c>
      <c r="M103" s="69">
        <f t="shared" si="3"/>
        <v>1</v>
      </c>
      <c r="N103" s="70">
        <f t="shared" si="3"/>
      </c>
      <c r="O103" s="29"/>
    </row>
    <row r="104" spans="1:15" ht="15.75" thickBot="1">
      <c r="A104" s="29"/>
      <c r="B104" s="63" t="s">
        <v>176</v>
      </c>
      <c r="C104" s="64" t="str">
        <f>IF(C94&gt;"",C94,"")</f>
        <v>CHAN Alayna</v>
      </c>
      <c r="D104" s="64" t="str">
        <f>IF(G93&gt;"",G93,"")</f>
        <v>CHRISTENSSEN Stefanie</v>
      </c>
      <c r="E104" s="75"/>
      <c r="F104" s="73">
        <v>-7</v>
      </c>
      <c r="G104" s="65">
        <v>-7</v>
      </c>
      <c r="H104" s="65">
        <v>-7</v>
      </c>
      <c r="I104" s="65"/>
      <c r="J104" s="65"/>
      <c r="K104" s="67">
        <f>IF(ISBLANK(F104),"",COUNTIF(F104:J104,"&gt;=0"))</f>
        <v>0</v>
      </c>
      <c r="L104" s="68">
        <f>IF(ISBLANK(F104),"",(IF(LEFT(F104,1)="-",1,0)+IF(LEFT(G104,1)="-",1,0)+IF(LEFT(H104,1)="-",1,0)+IF(LEFT(I104,1)="-",1,0)+IF(LEFT(J104,1)="-",1,0)))</f>
        <v>3</v>
      </c>
      <c r="M104" s="69">
        <f t="shared" si="3"/>
      </c>
      <c r="N104" s="70">
        <f t="shared" si="3"/>
        <v>1</v>
      </c>
      <c r="O104" s="29"/>
    </row>
    <row r="105" spans="1:15" ht="15.75" thickBot="1">
      <c r="A105" s="90"/>
      <c r="B105" s="25"/>
      <c r="C105" s="25"/>
      <c r="D105" s="25"/>
      <c r="E105" s="25"/>
      <c r="F105" s="25"/>
      <c r="G105" s="25"/>
      <c r="H105" s="25"/>
      <c r="I105" s="78" t="s">
        <v>177</v>
      </c>
      <c r="J105" s="79"/>
      <c r="K105" s="80">
        <f>IF(ISBLANK(C93),"",SUM(K100:K104))</f>
        <v>7</v>
      </c>
      <c r="L105" s="81">
        <f>IF(ISBLANK(G93),"",SUM(L100:L104))</f>
        <v>11</v>
      </c>
      <c r="M105" s="82">
        <f>IF(ISBLANK(F100),"",SUM(M100:M104))</f>
        <v>2</v>
      </c>
      <c r="N105" s="83">
        <f>IF(ISBLANK(F100),"",SUM(N100:N104))</f>
        <v>3</v>
      </c>
      <c r="O105" s="29"/>
    </row>
    <row r="106" spans="1:15" ht="15">
      <c r="A106" s="90"/>
      <c r="B106" s="25" t="s">
        <v>178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3"/>
    </row>
    <row r="107" spans="1:15" ht="15">
      <c r="A107" s="90"/>
      <c r="B107" s="84"/>
      <c r="C107" s="25" t="s">
        <v>179</v>
      </c>
      <c r="D107" s="25" t="s">
        <v>180</v>
      </c>
      <c r="E107" s="23"/>
      <c r="F107" s="25"/>
      <c r="G107" s="25" t="s">
        <v>181</v>
      </c>
      <c r="H107" s="23"/>
      <c r="I107" s="25"/>
      <c r="J107" s="23" t="s">
        <v>182</v>
      </c>
      <c r="K107" s="23"/>
      <c r="L107" s="25"/>
      <c r="M107" s="25"/>
      <c r="N107" s="25"/>
      <c r="O107" s="33"/>
    </row>
    <row r="108" spans="1:15" ht="15.75" thickBot="1">
      <c r="A108" s="90"/>
      <c r="B108" s="85"/>
      <c r="C108" s="86" t="str">
        <f>C92</f>
        <v>Can/Isr</v>
      </c>
      <c r="D108" s="25" t="str">
        <f>G92</f>
        <v>Ned/Den</v>
      </c>
      <c r="E108" s="25"/>
      <c r="F108" s="25"/>
      <c r="G108" s="25"/>
      <c r="H108" s="25"/>
      <c r="I108" s="25"/>
      <c r="J108" s="179" t="str">
        <f>IF(M105=3,C92,IF(N105=3,G92,IF(M105=5,IF(N105=5,"tasan",""),"")))</f>
        <v>Ned/Den</v>
      </c>
      <c r="K108" s="180"/>
      <c r="L108" s="180"/>
      <c r="M108" s="180"/>
      <c r="N108" s="181"/>
      <c r="O108" s="29"/>
    </row>
    <row r="109" spans="1:15" ht="15">
      <c r="A109" s="92"/>
      <c r="B109" s="87"/>
      <c r="C109" s="87"/>
      <c r="D109" s="87"/>
      <c r="E109" s="87"/>
      <c r="F109" s="87"/>
      <c r="G109" s="87"/>
      <c r="H109" s="87"/>
      <c r="I109" s="87"/>
      <c r="J109" s="88"/>
      <c r="K109" s="88"/>
      <c r="L109" s="88"/>
      <c r="M109" s="88"/>
      <c r="N109" s="88"/>
      <c r="O109" s="89"/>
    </row>
    <row r="111" spans="1:15" ht="15">
      <c r="A111" s="90"/>
      <c r="B111" s="23"/>
      <c r="C111" s="24" t="s">
        <v>146</v>
      </c>
      <c r="D111" s="25"/>
      <c r="E111" s="25"/>
      <c r="F111" s="23"/>
      <c r="G111" s="26" t="s">
        <v>147</v>
      </c>
      <c r="H111" s="27"/>
      <c r="I111" s="28"/>
      <c r="J111" s="163">
        <v>42341</v>
      </c>
      <c r="K111" s="164"/>
      <c r="L111" s="164"/>
      <c r="M111" s="164"/>
      <c r="N111" s="165"/>
      <c r="O111" s="29"/>
    </row>
    <row r="112" spans="1:15" ht="15">
      <c r="A112" s="90"/>
      <c r="B112" s="30"/>
      <c r="C112" s="30" t="s">
        <v>148</v>
      </c>
      <c r="D112" s="25"/>
      <c r="E112" s="25"/>
      <c r="F112" s="23"/>
      <c r="G112" s="26" t="s">
        <v>149</v>
      </c>
      <c r="H112" s="27"/>
      <c r="I112" s="28"/>
      <c r="J112" s="166" t="s">
        <v>308</v>
      </c>
      <c r="K112" s="164"/>
      <c r="L112" s="164"/>
      <c r="M112" s="164"/>
      <c r="N112" s="165"/>
      <c r="O112" s="29"/>
    </row>
    <row r="113" spans="1:15" ht="15">
      <c r="A113" s="90"/>
      <c r="B113" s="23"/>
      <c r="C113" s="31"/>
      <c r="D113" s="25"/>
      <c r="E113" s="25"/>
      <c r="F113" s="25"/>
      <c r="G113" s="32"/>
      <c r="H113" s="25"/>
      <c r="I113" s="25"/>
      <c r="J113" s="25"/>
      <c r="K113" s="25"/>
      <c r="L113" s="25"/>
      <c r="M113" s="25"/>
      <c r="N113" s="25"/>
      <c r="O113" s="33"/>
    </row>
    <row r="114" spans="1:15" ht="15">
      <c r="A114" s="29"/>
      <c r="B114" s="34" t="s">
        <v>151</v>
      </c>
      <c r="C114" s="167" t="s">
        <v>341</v>
      </c>
      <c r="D114" s="168"/>
      <c r="E114" s="36"/>
      <c r="F114" s="34" t="s">
        <v>151</v>
      </c>
      <c r="G114" s="167" t="s">
        <v>240</v>
      </c>
      <c r="H114" s="168"/>
      <c r="I114" s="38"/>
      <c r="J114" s="38"/>
      <c r="K114" s="38"/>
      <c r="L114" s="38"/>
      <c r="M114" s="38"/>
      <c r="N114" s="39"/>
      <c r="O114" s="29"/>
    </row>
    <row r="115" spans="1:15" ht="15">
      <c r="A115" s="29"/>
      <c r="B115" s="40" t="s">
        <v>153</v>
      </c>
      <c r="C115" s="169" t="s">
        <v>342</v>
      </c>
      <c r="D115" s="170"/>
      <c r="E115" s="42"/>
      <c r="F115" s="43" t="s">
        <v>155</v>
      </c>
      <c r="G115" s="182" t="s">
        <v>343</v>
      </c>
      <c r="H115" s="183"/>
      <c r="I115" s="183"/>
      <c r="J115" s="183"/>
      <c r="K115" s="183"/>
      <c r="L115" s="183"/>
      <c r="M115" s="183"/>
      <c r="N115" s="184"/>
      <c r="O115" s="29"/>
    </row>
    <row r="116" spans="1:15" ht="15">
      <c r="A116" s="29"/>
      <c r="B116" s="47" t="s">
        <v>157</v>
      </c>
      <c r="C116" s="169" t="s">
        <v>344</v>
      </c>
      <c r="D116" s="170"/>
      <c r="E116" s="42"/>
      <c r="F116" s="48" t="s">
        <v>159</v>
      </c>
      <c r="G116" s="169" t="s">
        <v>345</v>
      </c>
      <c r="H116" s="185"/>
      <c r="I116" s="185"/>
      <c r="J116" s="185"/>
      <c r="K116" s="185"/>
      <c r="L116" s="185"/>
      <c r="M116" s="185"/>
      <c r="N116" s="186"/>
      <c r="O116" s="29"/>
    </row>
    <row r="117" spans="1:15" ht="15">
      <c r="A117" s="90"/>
      <c r="B117" s="51" t="s">
        <v>161</v>
      </c>
      <c r="C117" s="52"/>
      <c r="D117" s="53"/>
      <c r="E117" s="54"/>
      <c r="F117" s="51" t="s">
        <v>161</v>
      </c>
      <c r="G117" s="52"/>
      <c r="H117" s="55"/>
      <c r="I117" s="55"/>
      <c r="J117" s="55"/>
      <c r="K117" s="55"/>
      <c r="L117" s="55"/>
      <c r="M117" s="55"/>
      <c r="N117" s="55"/>
      <c r="O117" s="33"/>
    </row>
    <row r="118" spans="1:15" ht="15">
      <c r="A118" s="29"/>
      <c r="B118" s="56"/>
      <c r="C118" s="169" t="s">
        <v>342</v>
      </c>
      <c r="D118" s="170"/>
      <c r="E118" s="42"/>
      <c r="F118" s="57"/>
      <c r="G118" s="182" t="s">
        <v>343</v>
      </c>
      <c r="H118" s="183"/>
      <c r="I118" s="183"/>
      <c r="J118" s="183"/>
      <c r="K118" s="183"/>
      <c r="L118" s="183"/>
      <c r="M118" s="183"/>
      <c r="N118" s="184"/>
      <c r="O118" s="29"/>
    </row>
    <row r="119" spans="1:15" ht="15">
      <c r="A119" s="29"/>
      <c r="B119" s="58"/>
      <c r="C119" s="169" t="s">
        <v>344</v>
      </c>
      <c r="D119" s="170"/>
      <c r="E119" s="42"/>
      <c r="F119" s="59"/>
      <c r="G119" s="169" t="s">
        <v>345</v>
      </c>
      <c r="H119" s="185"/>
      <c r="I119" s="185"/>
      <c r="J119" s="185"/>
      <c r="K119" s="185"/>
      <c r="L119" s="185"/>
      <c r="M119" s="185"/>
      <c r="N119" s="186"/>
      <c r="O119" s="29"/>
    </row>
    <row r="120" spans="1:15" ht="15">
      <c r="A120" s="90"/>
      <c r="B120" s="25"/>
      <c r="C120" s="25"/>
      <c r="D120" s="25"/>
      <c r="E120" s="25"/>
      <c r="F120" s="32" t="s">
        <v>162</v>
      </c>
      <c r="G120" s="32"/>
      <c r="H120" s="32"/>
      <c r="I120" s="32"/>
      <c r="J120" s="25"/>
      <c r="K120" s="25"/>
      <c r="L120" s="25"/>
      <c r="M120" s="60"/>
      <c r="N120" s="23"/>
      <c r="O120" s="33"/>
    </row>
    <row r="121" spans="1:15" ht="15">
      <c r="A121" s="90"/>
      <c r="B121" s="30" t="s">
        <v>163</v>
      </c>
      <c r="C121" s="25"/>
      <c r="D121" s="25"/>
      <c r="E121" s="25"/>
      <c r="F121" s="61" t="s">
        <v>164</v>
      </c>
      <c r="G121" s="61" t="s">
        <v>165</v>
      </c>
      <c r="H121" s="61" t="s">
        <v>166</v>
      </c>
      <c r="I121" s="61" t="s">
        <v>167</v>
      </c>
      <c r="J121" s="61" t="s">
        <v>168</v>
      </c>
      <c r="K121" s="177" t="s">
        <v>169</v>
      </c>
      <c r="L121" s="178"/>
      <c r="M121" s="61" t="s">
        <v>170</v>
      </c>
      <c r="N121" s="62" t="s">
        <v>171</v>
      </c>
      <c r="O121" s="29"/>
    </row>
    <row r="122" spans="1:15" ht="15">
      <c r="A122" s="29"/>
      <c r="B122" s="63" t="s">
        <v>172</v>
      </c>
      <c r="C122" s="64" t="str">
        <f>IF(C115&gt;"",C115,"")</f>
        <v>MACAITE Aiste</v>
      </c>
      <c r="D122" s="64" t="str">
        <f>IF(G115&gt;"",G115,"")</f>
        <v>KETCHKO Olesja</v>
      </c>
      <c r="E122" s="64">
        <f>IF(E115&gt;"",E115&amp;" - "&amp;I115,"")</f>
      </c>
      <c r="F122" s="65">
        <v>-14</v>
      </c>
      <c r="G122" s="65">
        <v>-7</v>
      </c>
      <c r="H122" s="66">
        <v>11</v>
      </c>
      <c r="I122" s="65">
        <v>6</v>
      </c>
      <c r="J122" s="65">
        <v>12</v>
      </c>
      <c r="K122" s="67">
        <f>IF(ISBLANK(F122),"",COUNTIF(F122:J122,"&gt;=0"))</f>
        <v>3</v>
      </c>
      <c r="L122" s="68">
        <f>IF(ISBLANK(F122),"",(IF(LEFT(F122,1)="-",1,0)+IF(LEFT(G122,1)="-",1,0)+IF(LEFT(H122,1)="-",1,0)+IF(LEFT(I122,1)="-",1,0)+IF(LEFT(J122,1)="-",1,0)))</f>
        <v>2</v>
      </c>
      <c r="M122" s="69">
        <f aca="true" t="shared" si="4" ref="M122:N126">IF(K122=3,1,"")</f>
        <v>1</v>
      </c>
      <c r="N122" s="70">
        <f t="shared" si="4"/>
      </c>
      <c r="O122" s="29"/>
    </row>
    <row r="123" spans="1:15" ht="15">
      <c r="A123" s="29"/>
      <c r="B123" s="63" t="s">
        <v>173</v>
      </c>
      <c r="C123" s="64" t="str">
        <f>IF(C116&gt;"",C116,"")</f>
        <v>STUCKYTE Egle</v>
      </c>
      <c r="D123" s="64" t="str">
        <f>IF(G116&gt;"",G116,"")</f>
        <v>AVAMERI Airi</v>
      </c>
      <c r="E123" s="64">
        <f>IF(E116&gt;"",E116&amp;" - "&amp;I116,"")</f>
      </c>
      <c r="F123" s="65">
        <v>-9</v>
      </c>
      <c r="G123" s="65">
        <v>8</v>
      </c>
      <c r="H123" s="65">
        <v>7</v>
      </c>
      <c r="I123" s="65">
        <v>3</v>
      </c>
      <c r="J123" s="65"/>
      <c r="K123" s="67">
        <f>IF(ISBLANK(F123),"",COUNTIF(F123:J123,"&gt;=0"))</f>
        <v>3</v>
      </c>
      <c r="L123" s="68">
        <f>IF(ISBLANK(F123),"",(IF(LEFT(F123,1)="-",1,0)+IF(LEFT(G123,1)="-",1,0)+IF(LEFT(H123,1)="-",1,0)+IF(LEFT(I123,1)="-",1,0)+IF(LEFT(J123,1)="-",1,0)))</f>
        <v>1</v>
      </c>
      <c r="M123" s="69">
        <f t="shared" si="4"/>
        <v>1</v>
      </c>
      <c r="N123" s="70">
        <f t="shared" si="4"/>
      </c>
      <c r="O123" s="29"/>
    </row>
    <row r="124" spans="1:15" ht="15">
      <c r="A124" s="29"/>
      <c r="B124" s="71" t="s">
        <v>174</v>
      </c>
      <c r="C124" s="64" t="str">
        <f>IF(C118&gt;"",C118&amp;" / "&amp;C119,"")</f>
        <v>MACAITE Aiste / STUCKYTE Egle</v>
      </c>
      <c r="D124" s="64" t="str">
        <f>IF(G118&gt;"",G118&amp;" / "&amp;G119,"")</f>
        <v>KETCHKO Olesja / AVAMERI Airi</v>
      </c>
      <c r="E124" s="72"/>
      <c r="F124" s="73">
        <v>-8</v>
      </c>
      <c r="G124" s="65">
        <v>-10</v>
      </c>
      <c r="H124" s="65">
        <v>3</v>
      </c>
      <c r="I124" s="74">
        <v>8</v>
      </c>
      <c r="J124" s="74">
        <v>8</v>
      </c>
      <c r="K124" s="67">
        <f>IF(ISBLANK(F124),"",COUNTIF(F124:J124,"&gt;=0"))</f>
        <v>3</v>
      </c>
      <c r="L124" s="68">
        <f>IF(ISBLANK(F124),"",(IF(LEFT(F124,1)="-",1,0)+IF(LEFT(G124,1)="-",1,0)+IF(LEFT(H124,1)="-",1,0)+IF(LEFT(I124,1)="-",1,0)+IF(LEFT(J124,1)="-",1,0)))</f>
        <v>2</v>
      </c>
      <c r="M124" s="69">
        <f t="shared" si="4"/>
        <v>1</v>
      </c>
      <c r="N124" s="70">
        <f t="shared" si="4"/>
      </c>
      <c r="O124" s="29"/>
    </row>
    <row r="125" spans="1:15" ht="15">
      <c r="A125" s="29"/>
      <c r="B125" s="63" t="s">
        <v>175</v>
      </c>
      <c r="C125" s="64" t="str">
        <f>IF(C115&gt;"",C115,"")</f>
        <v>MACAITE Aiste</v>
      </c>
      <c r="D125" s="64" t="str">
        <f>IF(G116&gt;"",G116,"")</f>
        <v>AVAMERI Airi</v>
      </c>
      <c r="E125" s="75"/>
      <c r="F125" s="76"/>
      <c r="G125" s="77"/>
      <c r="H125" s="74"/>
      <c r="I125" s="65"/>
      <c r="J125" s="65"/>
      <c r="K125" s="67">
        <f>IF(ISBLANK(F125),"",COUNTIF(F125:J125,"&gt;=0"))</f>
      </c>
      <c r="L125" s="68">
        <f>IF(ISBLANK(F125),"",(IF(LEFT(F125,1)="-",1,0)+IF(LEFT(G125,1)="-",1,0)+IF(LEFT(H125,1)="-",1,0)+IF(LEFT(I125,1)="-",1,0)+IF(LEFT(J125,1)="-",1,0)))</f>
      </c>
      <c r="M125" s="69">
        <f t="shared" si="4"/>
      </c>
      <c r="N125" s="70">
        <f t="shared" si="4"/>
      </c>
      <c r="O125" s="29"/>
    </row>
    <row r="126" spans="1:15" ht="15.75" thickBot="1">
      <c r="A126" s="29"/>
      <c r="B126" s="63" t="s">
        <v>176</v>
      </c>
      <c r="C126" s="64" t="str">
        <f>IF(C116&gt;"",C116,"")</f>
        <v>STUCKYTE Egle</v>
      </c>
      <c r="D126" s="64" t="str">
        <f>IF(G115&gt;"",G115,"")</f>
        <v>KETCHKO Olesja</v>
      </c>
      <c r="E126" s="75"/>
      <c r="F126" s="73"/>
      <c r="G126" s="65"/>
      <c r="H126" s="65"/>
      <c r="I126" s="65"/>
      <c r="J126" s="65"/>
      <c r="K126" s="67">
        <f>IF(ISBLANK(F126),"",COUNTIF(F126:J126,"&gt;=0"))</f>
      </c>
      <c r="L126" s="68">
        <f>IF(ISBLANK(F126),"",(IF(LEFT(F126,1)="-",1,0)+IF(LEFT(G126,1)="-",1,0)+IF(LEFT(H126,1)="-",1,0)+IF(LEFT(I126,1)="-",1,0)+IF(LEFT(J126,1)="-",1,0)))</f>
      </c>
      <c r="M126" s="69">
        <f t="shared" si="4"/>
      </c>
      <c r="N126" s="70">
        <f t="shared" si="4"/>
      </c>
      <c r="O126" s="29"/>
    </row>
    <row r="127" spans="1:15" ht="15.75" thickBot="1">
      <c r="A127" s="90"/>
      <c r="B127" s="25"/>
      <c r="C127" s="25"/>
      <c r="D127" s="25"/>
      <c r="E127" s="25"/>
      <c r="F127" s="25"/>
      <c r="G127" s="25"/>
      <c r="H127" s="25"/>
      <c r="I127" s="78" t="s">
        <v>177</v>
      </c>
      <c r="J127" s="79"/>
      <c r="K127" s="80">
        <f>IF(ISBLANK(C115),"",SUM(K122:K126))</f>
        <v>9</v>
      </c>
      <c r="L127" s="81">
        <f>IF(ISBLANK(G115),"",SUM(L122:L126))</f>
        <v>5</v>
      </c>
      <c r="M127" s="82">
        <f>IF(ISBLANK(F122),"",SUM(M122:M126))</f>
        <v>3</v>
      </c>
      <c r="N127" s="83">
        <f>IF(ISBLANK(F122),"",SUM(N122:N126))</f>
        <v>0</v>
      </c>
      <c r="O127" s="29"/>
    </row>
    <row r="128" spans="1:15" ht="15">
      <c r="A128" s="90"/>
      <c r="B128" s="25" t="s">
        <v>178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33"/>
    </row>
    <row r="129" spans="1:15" ht="15">
      <c r="A129" s="90"/>
      <c r="B129" s="84"/>
      <c r="C129" s="25" t="s">
        <v>179</v>
      </c>
      <c r="D129" s="25" t="s">
        <v>180</v>
      </c>
      <c r="E129" s="23"/>
      <c r="F129" s="25"/>
      <c r="G129" s="25" t="s">
        <v>181</v>
      </c>
      <c r="H129" s="23"/>
      <c r="I129" s="25"/>
      <c r="J129" s="23" t="s">
        <v>182</v>
      </c>
      <c r="K129" s="23"/>
      <c r="L129" s="25"/>
      <c r="M129" s="25"/>
      <c r="N129" s="25"/>
      <c r="O129" s="33"/>
    </row>
    <row r="130" spans="1:15" ht="15.75" thickBot="1">
      <c r="A130" s="90"/>
      <c r="B130" s="85"/>
      <c r="C130" s="86" t="str">
        <f>C114</f>
        <v>Ltu</v>
      </c>
      <c r="D130" s="25" t="str">
        <f>G114</f>
        <v>Est</v>
      </c>
      <c r="E130" s="25"/>
      <c r="F130" s="25"/>
      <c r="G130" s="25"/>
      <c r="H130" s="25"/>
      <c r="I130" s="25"/>
      <c r="J130" s="179" t="str">
        <f>IF(M127=3,C114,IF(N127=3,G114,IF(M127=5,IF(N127=5,"tasan",""),"")))</f>
        <v>Ltu</v>
      </c>
      <c r="K130" s="180"/>
      <c r="L130" s="180"/>
      <c r="M130" s="180"/>
      <c r="N130" s="181"/>
      <c r="O130" s="29"/>
    </row>
    <row r="131" spans="1:15" ht="15">
      <c r="A131" s="92"/>
      <c r="B131" s="87"/>
      <c r="C131" s="87"/>
      <c r="D131" s="87"/>
      <c r="E131" s="87"/>
      <c r="F131" s="87"/>
      <c r="G131" s="87"/>
      <c r="H131" s="87"/>
      <c r="I131" s="87"/>
      <c r="J131" s="88"/>
      <c r="K131" s="88"/>
      <c r="L131" s="88"/>
      <c r="M131" s="88"/>
      <c r="N131" s="88"/>
      <c r="O131" s="89"/>
    </row>
    <row r="133" spans="1:15" ht="15">
      <c r="A133" s="90"/>
      <c r="B133" s="23"/>
      <c r="C133" s="24" t="s">
        <v>146</v>
      </c>
      <c r="D133" s="25"/>
      <c r="E133" s="25"/>
      <c r="F133" s="23"/>
      <c r="G133" s="26" t="s">
        <v>147</v>
      </c>
      <c r="H133" s="27"/>
      <c r="I133" s="28"/>
      <c r="J133" s="163">
        <v>42341</v>
      </c>
      <c r="K133" s="164"/>
      <c r="L133" s="164"/>
      <c r="M133" s="164"/>
      <c r="N133" s="165"/>
      <c r="O133" s="29"/>
    </row>
    <row r="134" spans="1:15" ht="15">
      <c r="A134" s="90"/>
      <c r="B134" s="30"/>
      <c r="C134" s="30" t="s">
        <v>148</v>
      </c>
      <c r="D134" s="25"/>
      <c r="E134" s="25"/>
      <c r="F134" s="23"/>
      <c r="G134" s="26" t="s">
        <v>149</v>
      </c>
      <c r="H134" s="27"/>
      <c r="I134" s="28"/>
      <c r="J134" s="166" t="s">
        <v>308</v>
      </c>
      <c r="K134" s="164"/>
      <c r="L134" s="164"/>
      <c r="M134" s="164"/>
      <c r="N134" s="165"/>
      <c r="O134" s="29"/>
    </row>
    <row r="135" spans="1:15" ht="15">
      <c r="A135" s="90"/>
      <c r="B135" s="23"/>
      <c r="C135" s="31"/>
      <c r="D135" s="25"/>
      <c r="E135" s="25"/>
      <c r="F135" s="25"/>
      <c r="G135" s="32"/>
      <c r="H135" s="25"/>
      <c r="I135" s="25"/>
      <c r="J135" s="25"/>
      <c r="K135" s="25"/>
      <c r="L135" s="25"/>
      <c r="M135" s="25"/>
      <c r="N135" s="25"/>
      <c r="O135" s="33"/>
    </row>
    <row r="136" spans="1:15" ht="15">
      <c r="A136" s="29"/>
      <c r="B136" s="34" t="s">
        <v>151</v>
      </c>
      <c r="C136" s="167" t="s">
        <v>346</v>
      </c>
      <c r="D136" s="168"/>
      <c r="E136" s="36"/>
      <c r="F136" s="34" t="s">
        <v>151</v>
      </c>
      <c r="G136" s="167" t="s">
        <v>347</v>
      </c>
      <c r="H136" s="168"/>
      <c r="I136" s="38"/>
      <c r="J136" s="38"/>
      <c r="K136" s="38"/>
      <c r="L136" s="38"/>
      <c r="M136" s="38"/>
      <c r="N136" s="39"/>
      <c r="O136" s="29"/>
    </row>
    <row r="137" spans="1:15" ht="15">
      <c r="A137" s="29"/>
      <c r="B137" s="40" t="s">
        <v>153</v>
      </c>
      <c r="C137" s="169" t="s">
        <v>348</v>
      </c>
      <c r="D137" s="170"/>
      <c r="E137" s="42"/>
      <c r="F137" s="43" t="s">
        <v>155</v>
      </c>
      <c r="G137" s="182" t="s">
        <v>349</v>
      </c>
      <c r="H137" s="183"/>
      <c r="I137" s="183"/>
      <c r="J137" s="183"/>
      <c r="K137" s="183"/>
      <c r="L137" s="183"/>
      <c r="M137" s="183"/>
      <c r="N137" s="184"/>
      <c r="O137" s="29"/>
    </row>
    <row r="138" spans="1:15" ht="15">
      <c r="A138" s="29"/>
      <c r="B138" s="47" t="s">
        <v>157</v>
      </c>
      <c r="C138" s="169" t="s">
        <v>350</v>
      </c>
      <c r="D138" s="170"/>
      <c r="E138" s="42"/>
      <c r="F138" s="48" t="s">
        <v>159</v>
      </c>
      <c r="G138" s="169" t="s">
        <v>351</v>
      </c>
      <c r="H138" s="185"/>
      <c r="I138" s="185"/>
      <c r="J138" s="185"/>
      <c r="K138" s="185"/>
      <c r="L138" s="185"/>
      <c r="M138" s="185"/>
      <c r="N138" s="186"/>
      <c r="O138" s="29"/>
    </row>
    <row r="139" spans="1:15" ht="15">
      <c r="A139" s="90"/>
      <c r="B139" s="51" t="s">
        <v>161</v>
      </c>
      <c r="C139" s="52"/>
      <c r="D139" s="53"/>
      <c r="E139" s="54"/>
      <c r="F139" s="51" t="s">
        <v>161</v>
      </c>
      <c r="G139" s="52"/>
      <c r="H139" s="55"/>
      <c r="I139" s="55"/>
      <c r="J139" s="55"/>
      <c r="K139" s="55"/>
      <c r="L139" s="55"/>
      <c r="M139" s="55"/>
      <c r="N139" s="55"/>
      <c r="O139" s="33"/>
    </row>
    <row r="140" spans="1:15" ht="15">
      <c r="A140" s="29"/>
      <c r="B140" s="56"/>
      <c r="C140" s="169" t="s">
        <v>348</v>
      </c>
      <c r="D140" s="170"/>
      <c r="E140" s="42"/>
      <c r="F140" s="57"/>
      <c r="G140" s="182" t="s">
        <v>349</v>
      </c>
      <c r="H140" s="183"/>
      <c r="I140" s="183"/>
      <c r="J140" s="183"/>
      <c r="K140" s="183"/>
      <c r="L140" s="183"/>
      <c r="M140" s="183"/>
      <c r="N140" s="184"/>
      <c r="O140" s="29"/>
    </row>
    <row r="141" spans="1:15" ht="15">
      <c r="A141" s="29"/>
      <c r="B141" s="58"/>
      <c r="C141" s="169" t="s">
        <v>350</v>
      </c>
      <c r="D141" s="170"/>
      <c r="E141" s="42"/>
      <c r="F141" s="59"/>
      <c r="G141" s="169" t="s">
        <v>351</v>
      </c>
      <c r="H141" s="185"/>
      <c r="I141" s="185"/>
      <c r="J141" s="185"/>
      <c r="K141" s="185"/>
      <c r="L141" s="185"/>
      <c r="M141" s="185"/>
      <c r="N141" s="186"/>
      <c r="O141" s="29"/>
    </row>
    <row r="142" spans="1:15" ht="15">
      <c r="A142" s="90"/>
      <c r="B142" s="25"/>
      <c r="C142" s="25"/>
      <c r="D142" s="25"/>
      <c r="E142" s="25"/>
      <c r="F142" s="32" t="s">
        <v>162</v>
      </c>
      <c r="G142" s="32"/>
      <c r="H142" s="32"/>
      <c r="I142" s="32"/>
      <c r="J142" s="25"/>
      <c r="K142" s="25"/>
      <c r="L142" s="25"/>
      <c r="M142" s="60"/>
      <c r="N142" s="23"/>
      <c r="O142" s="33"/>
    </row>
    <row r="143" spans="1:15" ht="15">
      <c r="A143" s="90"/>
      <c r="B143" s="30" t="s">
        <v>163</v>
      </c>
      <c r="C143" s="25"/>
      <c r="D143" s="25"/>
      <c r="E143" s="25"/>
      <c r="F143" s="61" t="s">
        <v>164</v>
      </c>
      <c r="G143" s="61" t="s">
        <v>165</v>
      </c>
      <c r="H143" s="61" t="s">
        <v>166</v>
      </c>
      <c r="I143" s="61" t="s">
        <v>167</v>
      </c>
      <c r="J143" s="61" t="s">
        <v>168</v>
      </c>
      <c r="K143" s="177" t="s">
        <v>169</v>
      </c>
      <c r="L143" s="178"/>
      <c r="M143" s="61" t="s">
        <v>170</v>
      </c>
      <c r="N143" s="62" t="s">
        <v>171</v>
      </c>
      <c r="O143" s="29"/>
    </row>
    <row r="144" spans="1:15" ht="15">
      <c r="A144" s="29"/>
      <c r="B144" s="63" t="s">
        <v>172</v>
      </c>
      <c r="C144" s="64" t="str">
        <f>IF(C137&gt;"",C137,"")</f>
        <v>MORET Rachel</v>
      </c>
      <c r="D144" s="64" t="str">
        <f>IF(G137&gt;"",G137,"")</f>
        <v>MUSTAFA Huda</v>
      </c>
      <c r="E144" s="64">
        <f>IF(E137&gt;"",E137&amp;" - "&amp;I137,"")</f>
      </c>
      <c r="F144" s="65">
        <v>4</v>
      </c>
      <c r="G144" s="65">
        <v>4</v>
      </c>
      <c r="H144" s="66">
        <v>10</v>
      </c>
      <c r="I144" s="65"/>
      <c r="J144" s="65"/>
      <c r="K144" s="67">
        <f>IF(ISBLANK(F144),"",COUNTIF(F144:J144,"&gt;=0"))</f>
        <v>3</v>
      </c>
      <c r="L144" s="68">
        <f>IF(ISBLANK(F144),"",(IF(LEFT(F144,1)="-",1,0)+IF(LEFT(G144,1)="-",1,0)+IF(LEFT(H144,1)="-",1,0)+IF(LEFT(I144,1)="-",1,0)+IF(LEFT(J144,1)="-",1,0)))</f>
        <v>0</v>
      </c>
      <c r="M144" s="69">
        <f aca="true" t="shared" si="5" ref="M144:N148">IF(K144=3,1,"")</f>
        <v>1</v>
      </c>
      <c r="N144" s="70">
        <f t="shared" si="5"/>
      </c>
      <c r="O144" s="29"/>
    </row>
    <row r="145" spans="1:15" ht="15">
      <c r="A145" s="29"/>
      <c r="B145" s="63" t="s">
        <v>173</v>
      </c>
      <c r="C145" s="64" t="str">
        <f>IF(C138&gt;"",C138,"")</f>
        <v>REUST Céline</v>
      </c>
      <c r="D145" s="64" t="str">
        <f>IF(G138&gt;"",G138,"")</f>
        <v>ERKHEIKKI Sofia</v>
      </c>
      <c r="E145" s="64">
        <f>IF(E138&gt;"",E138&amp;" - "&amp;I138,"")</f>
      </c>
      <c r="F145" s="65">
        <v>6</v>
      </c>
      <c r="G145" s="65">
        <v>5</v>
      </c>
      <c r="H145" s="65">
        <v>-12</v>
      </c>
      <c r="I145" s="65">
        <v>9</v>
      </c>
      <c r="J145" s="65"/>
      <c r="K145" s="67">
        <f>IF(ISBLANK(F145),"",COUNTIF(F145:J145,"&gt;=0"))</f>
        <v>3</v>
      </c>
      <c r="L145" s="68">
        <f>IF(ISBLANK(F145),"",(IF(LEFT(F145,1)="-",1,0)+IF(LEFT(G145,1)="-",1,0)+IF(LEFT(H145,1)="-",1,0)+IF(LEFT(I145,1)="-",1,0)+IF(LEFT(J145,1)="-",1,0)))</f>
        <v>1</v>
      </c>
      <c r="M145" s="69">
        <f t="shared" si="5"/>
        <v>1</v>
      </c>
      <c r="N145" s="70">
        <f t="shared" si="5"/>
      </c>
      <c r="O145" s="29"/>
    </row>
    <row r="146" spans="1:15" ht="15">
      <c r="A146" s="29"/>
      <c r="B146" s="71" t="s">
        <v>174</v>
      </c>
      <c r="C146" s="64" t="str">
        <f>IF(C140&gt;"",C140&amp;" / "&amp;C141,"")</f>
        <v>MORET Rachel / REUST Céline</v>
      </c>
      <c r="D146" s="64" t="str">
        <f>IF(G140&gt;"",G140&amp;" / "&amp;G141,"")</f>
        <v>MUSTAFA Huda / ERKHEIKKI Sofia</v>
      </c>
      <c r="E146" s="72"/>
      <c r="F146" s="73">
        <v>6</v>
      </c>
      <c r="G146" s="65">
        <v>6</v>
      </c>
      <c r="H146" s="65">
        <v>9</v>
      </c>
      <c r="I146" s="74"/>
      <c r="J146" s="74"/>
      <c r="K146" s="67">
        <f>IF(ISBLANK(F146),"",COUNTIF(F146:J146,"&gt;=0"))</f>
        <v>3</v>
      </c>
      <c r="L146" s="68">
        <f>IF(ISBLANK(F146),"",(IF(LEFT(F146,1)="-",1,0)+IF(LEFT(G146,1)="-",1,0)+IF(LEFT(H146,1)="-",1,0)+IF(LEFT(I146,1)="-",1,0)+IF(LEFT(J146,1)="-",1,0)))</f>
        <v>0</v>
      </c>
      <c r="M146" s="69">
        <f t="shared" si="5"/>
        <v>1</v>
      </c>
      <c r="N146" s="70">
        <f t="shared" si="5"/>
      </c>
      <c r="O146" s="29"/>
    </row>
    <row r="147" spans="1:15" ht="15">
      <c r="A147" s="29"/>
      <c r="B147" s="63" t="s">
        <v>175</v>
      </c>
      <c r="C147" s="64" t="str">
        <f>IF(C137&gt;"",C137,"")</f>
        <v>MORET Rachel</v>
      </c>
      <c r="D147" s="64" t="str">
        <f>IF(G138&gt;"",G138,"")</f>
        <v>ERKHEIKKI Sofia</v>
      </c>
      <c r="E147" s="75"/>
      <c r="F147" s="76"/>
      <c r="G147" s="77"/>
      <c r="H147" s="74"/>
      <c r="I147" s="65"/>
      <c r="J147" s="65"/>
      <c r="K147" s="67">
        <f>IF(ISBLANK(F147),"",COUNTIF(F147:J147,"&gt;=0"))</f>
      </c>
      <c r="L147" s="68">
        <f>IF(ISBLANK(F147),"",(IF(LEFT(F147,1)="-",1,0)+IF(LEFT(G147,1)="-",1,0)+IF(LEFT(H147,1)="-",1,0)+IF(LEFT(I147,1)="-",1,0)+IF(LEFT(J147,1)="-",1,0)))</f>
      </c>
      <c r="M147" s="69">
        <f t="shared" si="5"/>
      </c>
      <c r="N147" s="70">
        <f t="shared" si="5"/>
      </c>
      <c r="O147" s="29"/>
    </row>
    <row r="148" spans="1:15" ht="15.75" thickBot="1">
      <c r="A148" s="29"/>
      <c r="B148" s="63" t="s">
        <v>176</v>
      </c>
      <c r="C148" s="64" t="str">
        <f>IF(C138&gt;"",C138,"")</f>
        <v>REUST Céline</v>
      </c>
      <c r="D148" s="64" t="str">
        <f>IF(G137&gt;"",G137,"")</f>
        <v>MUSTAFA Huda</v>
      </c>
      <c r="E148" s="75"/>
      <c r="F148" s="73"/>
      <c r="G148" s="65"/>
      <c r="H148" s="65"/>
      <c r="I148" s="65"/>
      <c r="J148" s="65"/>
      <c r="K148" s="67">
        <f>IF(ISBLANK(F148),"",COUNTIF(F148:J148,"&gt;=0"))</f>
      </c>
      <c r="L148" s="68">
        <f>IF(ISBLANK(F148),"",(IF(LEFT(F148,1)="-",1,0)+IF(LEFT(G148,1)="-",1,0)+IF(LEFT(H148,1)="-",1,0)+IF(LEFT(I148,1)="-",1,0)+IF(LEFT(J148,1)="-",1,0)))</f>
      </c>
      <c r="M148" s="69">
        <f t="shared" si="5"/>
      </c>
      <c r="N148" s="70">
        <f t="shared" si="5"/>
      </c>
      <c r="O148" s="29"/>
    </row>
    <row r="149" spans="1:15" ht="15.75" thickBot="1">
      <c r="A149" s="90"/>
      <c r="B149" s="25"/>
      <c r="C149" s="25"/>
      <c r="D149" s="25"/>
      <c r="E149" s="25"/>
      <c r="F149" s="25"/>
      <c r="G149" s="25"/>
      <c r="H149" s="25"/>
      <c r="I149" s="78" t="s">
        <v>177</v>
      </c>
      <c r="J149" s="79"/>
      <c r="K149" s="80">
        <f>IF(ISBLANK(C137),"",SUM(K144:K148))</f>
        <v>9</v>
      </c>
      <c r="L149" s="81">
        <f>IF(ISBLANK(G137),"",SUM(L144:L148))</f>
        <v>1</v>
      </c>
      <c r="M149" s="82">
        <f>IF(ISBLANK(F144),"",SUM(M144:M148))</f>
        <v>3</v>
      </c>
      <c r="N149" s="83">
        <f>IF(ISBLANK(F144),"",SUM(N144:N148))</f>
        <v>0</v>
      </c>
      <c r="O149" s="29"/>
    </row>
    <row r="150" spans="1:15" ht="15">
      <c r="A150" s="90"/>
      <c r="B150" s="25" t="s">
        <v>178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3"/>
    </row>
    <row r="151" spans="1:15" ht="15">
      <c r="A151" s="90"/>
      <c r="B151" s="84"/>
      <c r="C151" s="25" t="s">
        <v>179</v>
      </c>
      <c r="D151" s="25" t="s">
        <v>180</v>
      </c>
      <c r="E151" s="23"/>
      <c r="F151" s="25"/>
      <c r="G151" s="25" t="s">
        <v>181</v>
      </c>
      <c r="H151" s="23"/>
      <c r="I151" s="25"/>
      <c r="J151" s="23" t="s">
        <v>182</v>
      </c>
      <c r="K151" s="23"/>
      <c r="L151" s="25"/>
      <c r="M151" s="25"/>
      <c r="N151" s="25"/>
      <c r="O151" s="33"/>
    </row>
    <row r="152" spans="1:15" ht="15.75" thickBot="1">
      <c r="A152" s="90"/>
      <c r="B152" s="85"/>
      <c r="C152" s="86" t="str">
        <f>C136</f>
        <v>Sui</v>
      </c>
      <c r="D152" s="25" t="str">
        <f>G136</f>
        <v>Swe/Fin</v>
      </c>
      <c r="E152" s="25"/>
      <c r="F152" s="25"/>
      <c r="G152" s="25"/>
      <c r="H152" s="25"/>
      <c r="I152" s="25"/>
      <c r="J152" s="179" t="str">
        <f>IF(M149=3,C136,IF(N149=3,G136,IF(M149=5,IF(N149=5,"tasan",""),"")))</f>
        <v>Sui</v>
      </c>
      <c r="K152" s="180"/>
      <c r="L152" s="180"/>
      <c r="M152" s="180"/>
      <c r="N152" s="181"/>
      <c r="O152" s="29"/>
    </row>
    <row r="153" spans="1:15" ht="15">
      <c r="A153" s="92"/>
      <c r="B153" s="87"/>
      <c r="C153" s="87"/>
      <c r="D153" s="87"/>
      <c r="E153" s="87"/>
      <c r="F153" s="87"/>
      <c r="G153" s="87"/>
      <c r="H153" s="87"/>
      <c r="I153" s="87"/>
      <c r="J153" s="88"/>
      <c r="K153" s="88"/>
      <c r="L153" s="88"/>
      <c r="M153" s="88"/>
      <c r="N153" s="88"/>
      <c r="O153" s="89"/>
    </row>
    <row r="155" spans="1:15" ht="15">
      <c r="A155" s="90"/>
      <c r="B155" s="23"/>
      <c r="C155" s="24" t="s">
        <v>146</v>
      </c>
      <c r="D155" s="25"/>
      <c r="E155" s="25"/>
      <c r="F155" s="23"/>
      <c r="G155" s="26" t="s">
        <v>147</v>
      </c>
      <c r="H155" s="27"/>
      <c r="I155" s="28"/>
      <c r="J155" s="163">
        <v>42341</v>
      </c>
      <c r="K155" s="164"/>
      <c r="L155" s="164"/>
      <c r="M155" s="164"/>
      <c r="N155" s="165"/>
      <c r="O155" s="29"/>
    </row>
    <row r="156" spans="1:15" ht="15">
      <c r="A156" s="90"/>
      <c r="B156" s="30"/>
      <c r="C156" s="30" t="s">
        <v>148</v>
      </c>
      <c r="D156" s="25"/>
      <c r="E156" s="25"/>
      <c r="F156" s="23"/>
      <c r="G156" s="26" t="s">
        <v>149</v>
      </c>
      <c r="H156" s="27"/>
      <c r="I156" s="28"/>
      <c r="J156" s="166" t="s">
        <v>308</v>
      </c>
      <c r="K156" s="164"/>
      <c r="L156" s="164"/>
      <c r="M156" s="164"/>
      <c r="N156" s="165"/>
      <c r="O156" s="29"/>
    </row>
    <row r="157" spans="1:15" ht="15">
      <c r="A157" s="90"/>
      <c r="B157" s="23"/>
      <c r="C157" s="31"/>
      <c r="D157" s="25"/>
      <c r="E157" s="25"/>
      <c r="F157" s="25"/>
      <c r="G157" s="32"/>
      <c r="H157" s="25"/>
      <c r="I157" s="25"/>
      <c r="J157" s="25"/>
      <c r="K157" s="25"/>
      <c r="L157" s="25"/>
      <c r="M157" s="25"/>
      <c r="N157" s="25"/>
      <c r="O157" s="33"/>
    </row>
    <row r="158" spans="1:15" ht="15">
      <c r="A158" s="29"/>
      <c r="B158" s="34" t="s">
        <v>151</v>
      </c>
      <c r="C158" s="167" t="s">
        <v>189</v>
      </c>
      <c r="D158" s="168"/>
      <c r="E158" s="36"/>
      <c r="F158" s="34" t="s">
        <v>151</v>
      </c>
      <c r="G158" s="37" t="s">
        <v>352</v>
      </c>
      <c r="H158" s="38"/>
      <c r="I158" s="38"/>
      <c r="J158" s="38"/>
      <c r="K158" s="38"/>
      <c r="L158" s="38"/>
      <c r="M158" s="38"/>
      <c r="N158" s="39"/>
      <c r="O158" s="29"/>
    </row>
    <row r="159" spans="1:15" ht="15">
      <c r="A159" s="29"/>
      <c r="B159" s="40" t="s">
        <v>153</v>
      </c>
      <c r="C159" s="169" t="s">
        <v>353</v>
      </c>
      <c r="D159" s="170"/>
      <c r="E159" s="42"/>
      <c r="F159" s="43" t="s">
        <v>155</v>
      </c>
      <c r="G159" s="182" t="s">
        <v>354</v>
      </c>
      <c r="H159" s="183"/>
      <c r="I159" s="183"/>
      <c r="J159" s="183"/>
      <c r="K159" s="183"/>
      <c r="L159" s="183"/>
      <c r="M159" s="183"/>
      <c r="N159" s="184"/>
      <c r="O159" s="29"/>
    </row>
    <row r="160" spans="1:15" ht="15">
      <c r="A160" s="29"/>
      <c r="B160" s="47" t="s">
        <v>157</v>
      </c>
      <c r="C160" s="169" t="s">
        <v>355</v>
      </c>
      <c r="D160" s="170"/>
      <c r="E160" s="42"/>
      <c r="F160" s="48" t="s">
        <v>159</v>
      </c>
      <c r="G160" s="169" t="s">
        <v>356</v>
      </c>
      <c r="H160" s="185"/>
      <c r="I160" s="185"/>
      <c r="J160" s="185"/>
      <c r="K160" s="185"/>
      <c r="L160" s="185"/>
      <c r="M160" s="185"/>
      <c r="N160" s="186"/>
      <c r="O160" s="29"/>
    </row>
    <row r="161" spans="1:15" ht="15">
      <c r="A161" s="90"/>
      <c r="B161" s="51" t="s">
        <v>161</v>
      </c>
      <c r="C161" s="52"/>
      <c r="D161" s="53"/>
      <c r="E161" s="54"/>
      <c r="F161" s="51" t="s">
        <v>161</v>
      </c>
      <c r="G161" s="52"/>
      <c r="H161" s="55"/>
      <c r="I161" s="55"/>
      <c r="J161" s="55"/>
      <c r="K161" s="55"/>
      <c r="L161" s="55"/>
      <c r="M161" s="55"/>
      <c r="N161" s="55"/>
      <c r="O161" s="33"/>
    </row>
    <row r="162" spans="1:15" ht="15">
      <c r="A162" s="29"/>
      <c r="B162" s="56"/>
      <c r="C162" s="169" t="s">
        <v>353</v>
      </c>
      <c r="D162" s="170"/>
      <c r="E162" s="42"/>
      <c r="F162" s="57"/>
      <c r="G162" s="182" t="s">
        <v>354</v>
      </c>
      <c r="H162" s="183"/>
      <c r="I162" s="183"/>
      <c r="J162" s="183"/>
      <c r="K162" s="183"/>
      <c r="L162" s="183"/>
      <c r="M162" s="183"/>
      <c r="N162" s="184"/>
      <c r="O162" s="29"/>
    </row>
    <row r="163" spans="1:15" ht="15">
      <c r="A163" s="29"/>
      <c r="B163" s="58"/>
      <c r="C163" s="169" t="s">
        <v>355</v>
      </c>
      <c r="D163" s="170"/>
      <c r="E163" s="42"/>
      <c r="F163" s="59"/>
      <c r="G163" s="169" t="s">
        <v>356</v>
      </c>
      <c r="H163" s="185"/>
      <c r="I163" s="185"/>
      <c r="J163" s="185"/>
      <c r="K163" s="185"/>
      <c r="L163" s="185"/>
      <c r="M163" s="185"/>
      <c r="N163" s="186"/>
      <c r="O163" s="29"/>
    </row>
    <row r="164" spans="1:15" ht="15">
      <c r="A164" s="90"/>
      <c r="B164" s="25"/>
      <c r="C164" s="25"/>
      <c r="D164" s="25"/>
      <c r="E164" s="25"/>
      <c r="F164" s="32" t="s">
        <v>162</v>
      </c>
      <c r="G164" s="32"/>
      <c r="H164" s="32"/>
      <c r="I164" s="32"/>
      <c r="J164" s="25"/>
      <c r="K164" s="25"/>
      <c r="L164" s="25"/>
      <c r="M164" s="60"/>
      <c r="N164" s="23"/>
      <c r="O164" s="33"/>
    </row>
    <row r="165" spans="1:15" ht="15">
      <c r="A165" s="90"/>
      <c r="B165" s="30" t="s">
        <v>163</v>
      </c>
      <c r="C165" s="25"/>
      <c r="D165" s="25"/>
      <c r="E165" s="25"/>
      <c r="F165" s="61" t="s">
        <v>164</v>
      </c>
      <c r="G165" s="61" t="s">
        <v>165</v>
      </c>
      <c r="H165" s="61" t="s">
        <v>166</v>
      </c>
      <c r="I165" s="61" t="s">
        <v>167</v>
      </c>
      <c r="J165" s="61" t="s">
        <v>168</v>
      </c>
      <c r="K165" s="177" t="s">
        <v>169</v>
      </c>
      <c r="L165" s="178"/>
      <c r="M165" s="61" t="s">
        <v>170</v>
      </c>
      <c r="N165" s="62" t="s">
        <v>171</v>
      </c>
      <c r="O165" s="29"/>
    </row>
    <row r="166" spans="1:15" ht="15">
      <c r="A166" s="29"/>
      <c r="B166" s="63" t="s">
        <v>172</v>
      </c>
      <c r="C166" s="64" t="str">
        <f>IF(C159&gt;"",C159,"")</f>
        <v>HORGEN Sarah</v>
      </c>
      <c r="D166" s="64" t="str">
        <f>IF(G159&gt;"",G159,"")</f>
        <v>SABITOVA Valentina</v>
      </c>
      <c r="E166" s="64">
        <f>IF(E159&gt;"",E159&amp;" - "&amp;I159,"")</f>
      </c>
      <c r="F166" s="65">
        <v>-5</v>
      </c>
      <c r="G166" s="65">
        <v>-4</v>
      </c>
      <c r="H166" s="66">
        <v>-5</v>
      </c>
      <c r="I166" s="65"/>
      <c r="J166" s="65"/>
      <c r="K166" s="67">
        <f>IF(ISBLANK(F166),"",COUNTIF(F166:J166,"&gt;=0"))</f>
        <v>0</v>
      </c>
      <c r="L166" s="68">
        <f>IF(ISBLANK(F166),"",(IF(LEFT(F166,1)="-",1,0)+IF(LEFT(G166,1)="-",1,0)+IF(LEFT(H166,1)="-",1,0)+IF(LEFT(I166,1)="-",1,0)+IF(LEFT(J166,1)="-",1,0)))</f>
        <v>3</v>
      </c>
      <c r="M166" s="69">
        <f aca="true" t="shared" si="6" ref="M166:N170">IF(K166=3,1,"")</f>
      </c>
      <c r="N166" s="70">
        <f t="shared" si="6"/>
        <v>1</v>
      </c>
      <c r="O166" s="29"/>
    </row>
    <row r="167" spans="1:15" ht="15">
      <c r="A167" s="29"/>
      <c r="B167" s="63" t="s">
        <v>173</v>
      </c>
      <c r="C167" s="64" t="str">
        <f>IF(C160&gt;"",C160,"")</f>
        <v>NILSEN Nora Bagner</v>
      </c>
      <c r="D167" s="64" t="str">
        <f>IF(G160&gt;"",G160,"")</f>
        <v>BARANOVA Olga</v>
      </c>
      <c r="E167" s="64">
        <f>IF(E160&gt;"",E160&amp;" - "&amp;I160,"")</f>
      </c>
      <c r="F167" s="65">
        <v>-7</v>
      </c>
      <c r="G167" s="65">
        <v>-3</v>
      </c>
      <c r="H167" s="65">
        <v>-4</v>
      </c>
      <c r="I167" s="65"/>
      <c r="J167" s="65"/>
      <c r="K167" s="67">
        <f>IF(ISBLANK(F167),"",COUNTIF(F167:J167,"&gt;=0"))</f>
        <v>0</v>
      </c>
      <c r="L167" s="68">
        <f>IF(ISBLANK(F167),"",(IF(LEFT(F167,1)="-",1,0)+IF(LEFT(G167,1)="-",1,0)+IF(LEFT(H167,1)="-",1,0)+IF(LEFT(I167,1)="-",1,0)+IF(LEFT(J167,1)="-",1,0)))</f>
        <v>3</v>
      </c>
      <c r="M167" s="69">
        <f t="shared" si="6"/>
      </c>
      <c r="N167" s="70">
        <f t="shared" si="6"/>
        <v>1</v>
      </c>
      <c r="O167" s="29"/>
    </row>
    <row r="168" spans="1:15" ht="15">
      <c r="A168" s="29"/>
      <c r="B168" s="71" t="s">
        <v>174</v>
      </c>
      <c r="C168" s="64" t="str">
        <f>IF(C162&gt;"",C162&amp;" / "&amp;C163,"")</f>
        <v>HORGEN Sarah / NILSEN Nora Bagner</v>
      </c>
      <c r="D168" s="64" t="str">
        <f>IF(G162&gt;"",G162&amp;" / "&amp;G163,"")</f>
        <v>SABITOVA Valentina / BARANOVA Olga</v>
      </c>
      <c r="E168" s="72"/>
      <c r="F168" s="73">
        <v>-6</v>
      </c>
      <c r="G168" s="65">
        <v>-3</v>
      </c>
      <c r="H168" s="65">
        <v>-12</v>
      </c>
      <c r="I168" s="74"/>
      <c r="J168" s="74"/>
      <c r="K168" s="67">
        <f>IF(ISBLANK(F168),"",COUNTIF(F168:J168,"&gt;=0"))</f>
        <v>0</v>
      </c>
      <c r="L168" s="68">
        <f>IF(ISBLANK(F168),"",(IF(LEFT(F168,1)="-",1,0)+IF(LEFT(G168,1)="-",1,0)+IF(LEFT(H168,1)="-",1,0)+IF(LEFT(I168,1)="-",1,0)+IF(LEFT(J168,1)="-",1,0)))</f>
        <v>3</v>
      </c>
      <c r="M168" s="69">
        <f t="shared" si="6"/>
      </c>
      <c r="N168" s="70">
        <f t="shared" si="6"/>
        <v>1</v>
      </c>
      <c r="O168" s="29"/>
    </row>
    <row r="169" spans="1:15" ht="15">
      <c r="A169" s="29"/>
      <c r="B169" s="63" t="s">
        <v>175</v>
      </c>
      <c r="C169" s="64" t="str">
        <f>IF(C159&gt;"",C159,"")</f>
        <v>HORGEN Sarah</v>
      </c>
      <c r="D169" s="64" t="str">
        <f>IF(G160&gt;"",G160,"")</f>
        <v>BARANOVA Olga</v>
      </c>
      <c r="E169" s="75"/>
      <c r="F169" s="76"/>
      <c r="G169" s="77"/>
      <c r="H169" s="74"/>
      <c r="I169" s="65"/>
      <c r="J169" s="65"/>
      <c r="K169" s="67">
        <f>IF(ISBLANK(F169),"",COUNTIF(F169:J169,"&gt;=0"))</f>
      </c>
      <c r="L169" s="68">
        <f>IF(ISBLANK(F169),"",(IF(LEFT(F169,1)="-",1,0)+IF(LEFT(G169,1)="-",1,0)+IF(LEFT(H169,1)="-",1,0)+IF(LEFT(I169,1)="-",1,0)+IF(LEFT(J169,1)="-",1,0)))</f>
      </c>
      <c r="M169" s="69">
        <f t="shared" si="6"/>
      </c>
      <c r="N169" s="70">
        <f t="shared" si="6"/>
      </c>
      <c r="O169" s="29"/>
    </row>
    <row r="170" spans="1:15" ht="15.75" thickBot="1">
      <c r="A170" s="29"/>
      <c r="B170" s="63" t="s">
        <v>176</v>
      </c>
      <c r="C170" s="64" t="str">
        <f>IF(C160&gt;"",C160,"")</f>
        <v>NILSEN Nora Bagner</v>
      </c>
      <c r="D170" s="64" t="str">
        <f>IF(G159&gt;"",G159,"")</f>
        <v>SABITOVA Valentina</v>
      </c>
      <c r="E170" s="75"/>
      <c r="F170" s="73"/>
      <c r="G170" s="65"/>
      <c r="H170" s="65"/>
      <c r="I170" s="65"/>
      <c r="J170" s="65"/>
      <c r="K170" s="67">
        <f>IF(ISBLANK(F170),"",COUNTIF(F170:J170,"&gt;=0"))</f>
      </c>
      <c r="L170" s="68">
        <f>IF(ISBLANK(F170),"",(IF(LEFT(F170,1)="-",1,0)+IF(LEFT(G170,1)="-",1,0)+IF(LEFT(H170,1)="-",1,0)+IF(LEFT(I170,1)="-",1,0)+IF(LEFT(J170,1)="-",1,0)))</f>
      </c>
      <c r="M170" s="69">
        <f t="shared" si="6"/>
      </c>
      <c r="N170" s="70">
        <f t="shared" si="6"/>
      </c>
      <c r="O170" s="29"/>
    </row>
    <row r="171" spans="1:15" ht="15.75" thickBot="1">
      <c r="A171" s="90"/>
      <c r="B171" s="25"/>
      <c r="C171" s="25"/>
      <c r="D171" s="25"/>
      <c r="E171" s="25"/>
      <c r="F171" s="25"/>
      <c r="G171" s="25"/>
      <c r="H171" s="25"/>
      <c r="I171" s="78" t="s">
        <v>177</v>
      </c>
      <c r="J171" s="79"/>
      <c r="K171" s="80">
        <f>IF(ISBLANK(C159),"",SUM(K166:K170))</f>
        <v>0</v>
      </c>
      <c r="L171" s="81">
        <f>IF(ISBLANK(G159),"",SUM(L166:L170))</f>
        <v>9</v>
      </c>
      <c r="M171" s="82">
        <f>IF(ISBLANK(F166),"",SUM(M166:M170))</f>
        <v>0</v>
      </c>
      <c r="N171" s="83">
        <f>IF(ISBLANK(F166),"",SUM(N166:N170))</f>
        <v>3</v>
      </c>
      <c r="O171" s="29"/>
    </row>
    <row r="172" spans="1:15" ht="15">
      <c r="A172" s="90"/>
      <c r="B172" s="25" t="s">
        <v>178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33"/>
    </row>
    <row r="173" spans="1:15" ht="15">
      <c r="A173" s="90"/>
      <c r="B173" s="84"/>
      <c r="C173" s="25" t="s">
        <v>179</v>
      </c>
      <c r="D173" s="25" t="s">
        <v>180</v>
      </c>
      <c r="E173" s="23"/>
      <c r="F173" s="25"/>
      <c r="G173" s="25" t="s">
        <v>181</v>
      </c>
      <c r="H173" s="23"/>
      <c r="I173" s="25"/>
      <c r="J173" s="23" t="s">
        <v>182</v>
      </c>
      <c r="K173" s="23"/>
      <c r="L173" s="25"/>
      <c r="M173" s="25"/>
      <c r="N173" s="25"/>
      <c r="O173" s="33"/>
    </row>
    <row r="174" spans="1:15" ht="15.75" thickBot="1">
      <c r="A174" s="90"/>
      <c r="B174" s="85"/>
      <c r="C174" s="86" t="str">
        <f>C158</f>
        <v>Nor</v>
      </c>
      <c r="D174" s="25" t="str">
        <f>G158</f>
        <v>Rus 4</v>
      </c>
      <c r="E174" s="25"/>
      <c r="F174" s="25"/>
      <c r="G174" s="25"/>
      <c r="H174" s="25"/>
      <c r="I174" s="25"/>
      <c r="J174" s="179" t="str">
        <f>IF(M171=3,C158,IF(N171=3,G158,IF(M171=5,IF(N171=5,"tasan",""),"")))</f>
        <v>Rus 4</v>
      </c>
      <c r="K174" s="180"/>
      <c r="L174" s="180"/>
      <c r="M174" s="180"/>
      <c r="N174" s="181"/>
      <c r="O174" s="29"/>
    </row>
    <row r="175" spans="1:15" ht="15">
      <c r="A175" s="92"/>
      <c r="B175" s="87"/>
      <c r="C175" s="87"/>
      <c r="D175" s="87"/>
      <c r="E175" s="87"/>
      <c r="F175" s="87"/>
      <c r="G175" s="87"/>
      <c r="H175" s="87"/>
      <c r="I175" s="87"/>
      <c r="J175" s="88"/>
      <c r="K175" s="88"/>
      <c r="L175" s="88"/>
      <c r="M175" s="88"/>
      <c r="N175" s="88"/>
      <c r="O175" s="89"/>
    </row>
    <row r="177" spans="1:15" ht="15">
      <c r="A177" s="90"/>
      <c r="B177" s="23"/>
      <c r="C177" s="24" t="s">
        <v>146</v>
      </c>
      <c r="D177" s="25"/>
      <c r="E177" s="25"/>
      <c r="F177" s="23"/>
      <c r="G177" s="26" t="s">
        <v>147</v>
      </c>
      <c r="H177" s="27"/>
      <c r="I177" s="28"/>
      <c r="J177" s="163">
        <v>42341</v>
      </c>
      <c r="K177" s="164"/>
      <c r="L177" s="164"/>
      <c r="M177" s="164"/>
      <c r="N177" s="165"/>
      <c r="O177" s="29"/>
    </row>
    <row r="178" spans="1:15" ht="15">
      <c r="A178" s="90"/>
      <c r="B178" s="30"/>
      <c r="C178" s="30" t="s">
        <v>148</v>
      </c>
      <c r="D178" s="25"/>
      <c r="E178" s="25"/>
      <c r="F178" s="23"/>
      <c r="G178" s="26" t="s">
        <v>149</v>
      </c>
      <c r="H178" s="27"/>
      <c r="I178" s="28"/>
      <c r="J178" s="166" t="s">
        <v>308</v>
      </c>
      <c r="K178" s="164"/>
      <c r="L178" s="164"/>
      <c r="M178" s="164"/>
      <c r="N178" s="165"/>
      <c r="O178" s="29"/>
    </row>
    <row r="179" spans="1:15" ht="15">
      <c r="A179" s="90"/>
      <c r="B179" s="23"/>
      <c r="C179" s="31"/>
      <c r="D179" s="25"/>
      <c r="E179" s="25"/>
      <c r="F179" s="25"/>
      <c r="G179" s="32"/>
      <c r="H179" s="25"/>
      <c r="I179" s="25"/>
      <c r="J179" s="25"/>
      <c r="K179" s="25"/>
      <c r="L179" s="25"/>
      <c r="M179" s="25"/>
      <c r="N179" s="25"/>
      <c r="O179" s="33"/>
    </row>
    <row r="180" spans="1:15" ht="15">
      <c r="A180" s="29"/>
      <c r="B180" s="34" t="s">
        <v>151</v>
      </c>
      <c r="C180" s="167" t="s">
        <v>221</v>
      </c>
      <c r="D180" s="168"/>
      <c r="E180" s="36"/>
      <c r="F180" s="34" t="s">
        <v>151</v>
      </c>
      <c r="G180" s="37" t="s">
        <v>122</v>
      </c>
      <c r="H180" s="38"/>
      <c r="I180" s="38"/>
      <c r="J180" s="38"/>
      <c r="K180" s="38"/>
      <c r="L180" s="38"/>
      <c r="M180" s="38"/>
      <c r="N180" s="39"/>
      <c r="O180" s="29"/>
    </row>
    <row r="181" spans="1:15" ht="15">
      <c r="A181" s="29"/>
      <c r="B181" s="40" t="s">
        <v>153</v>
      </c>
      <c r="C181" s="169" t="s">
        <v>357</v>
      </c>
      <c r="D181" s="170"/>
      <c r="E181" s="42"/>
      <c r="F181" s="43" t="s">
        <v>155</v>
      </c>
      <c r="G181" s="182" t="s">
        <v>358</v>
      </c>
      <c r="H181" s="183"/>
      <c r="I181" s="183"/>
      <c r="J181" s="183"/>
      <c r="K181" s="183"/>
      <c r="L181" s="183"/>
      <c r="M181" s="183"/>
      <c r="N181" s="184"/>
      <c r="O181" s="29"/>
    </row>
    <row r="182" spans="1:15" ht="15">
      <c r="A182" s="29"/>
      <c r="B182" s="47" t="s">
        <v>157</v>
      </c>
      <c r="C182" s="169" t="s">
        <v>359</v>
      </c>
      <c r="D182" s="170"/>
      <c r="E182" s="42"/>
      <c r="F182" s="48" t="s">
        <v>159</v>
      </c>
      <c r="G182" s="169" t="s">
        <v>360</v>
      </c>
      <c r="H182" s="185"/>
      <c r="I182" s="185"/>
      <c r="J182" s="185"/>
      <c r="K182" s="185"/>
      <c r="L182" s="185"/>
      <c r="M182" s="185"/>
      <c r="N182" s="186"/>
      <c r="O182" s="29"/>
    </row>
    <row r="183" spans="1:15" ht="15">
      <c r="A183" s="90"/>
      <c r="B183" s="51" t="s">
        <v>161</v>
      </c>
      <c r="C183" s="52"/>
      <c r="D183" s="53"/>
      <c r="E183" s="54"/>
      <c r="F183" s="51" t="s">
        <v>161</v>
      </c>
      <c r="G183" s="52"/>
      <c r="H183" s="55"/>
      <c r="I183" s="55"/>
      <c r="J183" s="55"/>
      <c r="K183" s="55"/>
      <c r="L183" s="55"/>
      <c r="M183" s="55"/>
      <c r="N183" s="55"/>
      <c r="O183" s="33"/>
    </row>
    <row r="184" spans="1:15" ht="15">
      <c r="A184" s="29"/>
      <c r="B184" s="56"/>
      <c r="C184" s="169" t="s">
        <v>357</v>
      </c>
      <c r="D184" s="170"/>
      <c r="E184" s="42"/>
      <c r="F184" s="57"/>
      <c r="G184" s="182" t="s">
        <v>358</v>
      </c>
      <c r="H184" s="183"/>
      <c r="I184" s="183"/>
      <c r="J184" s="183"/>
      <c r="K184" s="183"/>
      <c r="L184" s="183"/>
      <c r="M184" s="183"/>
      <c r="N184" s="184"/>
      <c r="O184" s="29"/>
    </row>
    <row r="185" spans="1:15" ht="15">
      <c r="A185" s="29"/>
      <c r="B185" s="58"/>
      <c r="C185" s="169" t="s">
        <v>359</v>
      </c>
      <c r="D185" s="170"/>
      <c r="E185" s="42"/>
      <c r="F185" s="59"/>
      <c r="G185" s="169" t="s">
        <v>360</v>
      </c>
      <c r="H185" s="185"/>
      <c r="I185" s="185"/>
      <c r="J185" s="185"/>
      <c r="K185" s="185"/>
      <c r="L185" s="185"/>
      <c r="M185" s="185"/>
      <c r="N185" s="186"/>
      <c r="O185" s="29"/>
    </row>
    <row r="186" spans="1:15" ht="15">
      <c r="A186" s="90"/>
      <c r="B186" s="25"/>
      <c r="C186" s="25"/>
      <c r="D186" s="25"/>
      <c r="E186" s="25"/>
      <c r="F186" s="32" t="s">
        <v>162</v>
      </c>
      <c r="G186" s="32"/>
      <c r="H186" s="32"/>
      <c r="I186" s="32"/>
      <c r="J186" s="25"/>
      <c r="K186" s="25"/>
      <c r="L186" s="25"/>
      <c r="M186" s="60"/>
      <c r="N186" s="23"/>
      <c r="O186" s="33"/>
    </row>
    <row r="187" spans="1:15" ht="15">
      <c r="A187" s="90"/>
      <c r="B187" s="30" t="s">
        <v>163</v>
      </c>
      <c r="C187" s="25"/>
      <c r="D187" s="25"/>
      <c r="E187" s="25"/>
      <c r="F187" s="61" t="s">
        <v>164</v>
      </c>
      <c r="G187" s="61" t="s">
        <v>165</v>
      </c>
      <c r="H187" s="61" t="s">
        <v>166</v>
      </c>
      <c r="I187" s="61" t="s">
        <v>167</v>
      </c>
      <c r="J187" s="61" t="s">
        <v>168</v>
      </c>
      <c r="K187" s="177" t="s">
        <v>169</v>
      </c>
      <c r="L187" s="178"/>
      <c r="M187" s="61" t="s">
        <v>170</v>
      </c>
      <c r="N187" s="62" t="s">
        <v>171</v>
      </c>
      <c r="O187" s="29"/>
    </row>
    <row r="188" spans="1:15" ht="15">
      <c r="A188" s="29"/>
      <c r="B188" s="63" t="s">
        <v>172</v>
      </c>
      <c r="C188" s="64" t="str">
        <f>IF(C181&gt;"",C181,"")</f>
        <v>SUZUKI Rika</v>
      </c>
      <c r="D188" s="64" t="str">
        <f>IF(G181&gt;"",G181,"")</f>
        <v>LAVROVA Anastassiya</v>
      </c>
      <c r="E188" s="64">
        <f>IF(E181&gt;"",E181&amp;" - "&amp;I181,"")</f>
      </c>
      <c r="F188" s="65">
        <v>5</v>
      </c>
      <c r="G188" s="65">
        <v>4</v>
      </c>
      <c r="H188" s="66">
        <v>2</v>
      </c>
      <c r="I188" s="65"/>
      <c r="J188" s="65"/>
      <c r="K188" s="67">
        <f>IF(ISBLANK(F188),"",COUNTIF(F188:J188,"&gt;=0"))</f>
        <v>3</v>
      </c>
      <c r="L188" s="68">
        <f>IF(ISBLANK(F188),"",(IF(LEFT(F188,1)="-",1,0)+IF(LEFT(G188,1)="-",1,0)+IF(LEFT(H188,1)="-",1,0)+IF(LEFT(I188,1)="-",1,0)+IF(LEFT(J188,1)="-",1,0)))</f>
        <v>0</v>
      </c>
      <c r="M188" s="69">
        <f aca="true" t="shared" si="7" ref="M188:N192">IF(K188=3,1,"")</f>
        <v>1</v>
      </c>
      <c r="N188" s="70">
        <f t="shared" si="7"/>
      </c>
      <c r="O188" s="29"/>
    </row>
    <row r="189" spans="1:15" ht="15">
      <c r="A189" s="29"/>
      <c r="B189" s="63" t="s">
        <v>173</v>
      </c>
      <c r="C189" s="64" t="str">
        <f>IF(C182&gt;"",C182,"")</f>
        <v>ANDO Minami</v>
      </c>
      <c r="D189" s="64" t="str">
        <f>IF(G182&gt;"",G182,"")</f>
        <v>GATS Yuliya</v>
      </c>
      <c r="E189" s="64">
        <f>IF(E182&gt;"",E182&amp;" - "&amp;I182,"")</f>
      </c>
      <c r="F189" s="65">
        <v>-7</v>
      </c>
      <c r="G189" s="65">
        <v>7</v>
      </c>
      <c r="H189" s="65">
        <v>5</v>
      </c>
      <c r="I189" s="65">
        <v>5</v>
      </c>
      <c r="J189" s="65"/>
      <c r="K189" s="67">
        <f>IF(ISBLANK(F189),"",COUNTIF(F189:J189,"&gt;=0"))</f>
        <v>3</v>
      </c>
      <c r="L189" s="68">
        <f>IF(ISBLANK(F189),"",(IF(LEFT(F189,1)="-",1,0)+IF(LEFT(G189,1)="-",1,0)+IF(LEFT(H189,1)="-",1,0)+IF(LEFT(I189,1)="-",1,0)+IF(LEFT(J189,1)="-",1,0)))</f>
        <v>1</v>
      </c>
      <c r="M189" s="69">
        <f t="shared" si="7"/>
        <v>1</v>
      </c>
      <c r="N189" s="70">
        <f t="shared" si="7"/>
      </c>
      <c r="O189" s="29"/>
    </row>
    <row r="190" spans="1:15" ht="15">
      <c r="A190" s="29"/>
      <c r="B190" s="71" t="s">
        <v>174</v>
      </c>
      <c r="C190" s="64" t="str">
        <f>IF(C184&gt;"",C184&amp;" / "&amp;C185,"")</f>
        <v>SUZUKI Rika / ANDO Minami</v>
      </c>
      <c r="D190" s="64" t="str">
        <f>IF(G184&gt;"",G184&amp;" / "&amp;G185,"")</f>
        <v>LAVROVA Anastassiya / GATS Yuliya</v>
      </c>
      <c r="E190" s="72"/>
      <c r="F190" s="73">
        <v>4</v>
      </c>
      <c r="G190" s="65">
        <v>7</v>
      </c>
      <c r="H190" s="65">
        <v>-8</v>
      </c>
      <c r="I190" s="74">
        <v>-8</v>
      </c>
      <c r="J190" s="74">
        <v>6</v>
      </c>
      <c r="K190" s="67">
        <f>IF(ISBLANK(F190),"",COUNTIF(F190:J190,"&gt;=0"))</f>
        <v>3</v>
      </c>
      <c r="L190" s="68">
        <f>IF(ISBLANK(F190),"",(IF(LEFT(F190,1)="-",1,0)+IF(LEFT(G190,1)="-",1,0)+IF(LEFT(H190,1)="-",1,0)+IF(LEFT(I190,1)="-",1,0)+IF(LEFT(J190,1)="-",1,0)))</f>
        <v>2</v>
      </c>
      <c r="M190" s="69">
        <f t="shared" si="7"/>
        <v>1</v>
      </c>
      <c r="N190" s="70">
        <f t="shared" si="7"/>
      </c>
      <c r="O190" s="29"/>
    </row>
    <row r="191" spans="1:15" ht="15">
      <c r="A191" s="29"/>
      <c r="B191" s="63" t="s">
        <v>175</v>
      </c>
      <c r="C191" s="64" t="str">
        <f>IF(C181&gt;"",C181,"")</f>
        <v>SUZUKI Rika</v>
      </c>
      <c r="D191" s="64" t="str">
        <f>IF(G182&gt;"",G182,"")</f>
        <v>GATS Yuliya</v>
      </c>
      <c r="E191" s="75"/>
      <c r="F191" s="76"/>
      <c r="G191" s="77"/>
      <c r="H191" s="74"/>
      <c r="I191" s="65"/>
      <c r="J191" s="65"/>
      <c r="K191" s="67">
        <f>IF(ISBLANK(F191),"",COUNTIF(F191:J191,"&gt;=0"))</f>
      </c>
      <c r="L191" s="68">
        <f>IF(ISBLANK(F191),"",(IF(LEFT(F191,1)="-",1,0)+IF(LEFT(G191,1)="-",1,0)+IF(LEFT(H191,1)="-",1,0)+IF(LEFT(I191,1)="-",1,0)+IF(LEFT(J191,1)="-",1,0)))</f>
      </c>
      <c r="M191" s="69">
        <f t="shared" si="7"/>
      </c>
      <c r="N191" s="70">
        <f t="shared" si="7"/>
      </c>
      <c r="O191" s="29"/>
    </row>
    <row r="192" spans="1:15" ht="15.75" thickBot="1">
      <c r="A192" s="29"/>
      <c r="B192" s="63" t="s">
        <v>176</v>
      </c>
      <c r="C192" s="64" t="str">
        <f>IF(C182&gt;"",C182,"")</f>
        <v>ANDO Minami</v>
      </c>
      <c r="D192" s="64" t="str">
        <f>IF(G181&gt;"",G181,"")</f>
        <v>LAVROVA Anastassiya</v>
      </c>
      <c r="E192" s="75"/>
      <c r="F192" s="73"/>
      <c r="G192" s="65"/>
      <c r="H192" s="65"/>
      <c r="I192" s="65"/>
      <c r="J192" s="65"/>
      <c r="K192" s="67">
        <f>IF(ISBLANK(F192),"",COUNTIF(F192:J192,"&gt;=0"))</f>
      </c>
      <c r="L192" s="68">
        <f>IF(ISBLANK(F192),"",(IF(LEFT(F192,1)="-",1,0)+IF(LEFT(G192,1)="-",1,0)+IF(LEFT(H192,1)="-",1,0)+IF(LEFT(I192,1)="-",1,0)+IF(LEFT(J192,1)="-",1,0)))</f>
      </c>
      <c r="M192" s="69">
        <f t="shared" si="7"/>
      </c>
      <c r="N192" s="70">
        <f t="shared" si="7"/>
      </c>
      <c r="O192" s="29"/>
    </row>
    <row r="193" spans="1:15" ht="15.75" thickBot="1">
      <c r="A193" s="90"/>
      <c r="B193" s="25"/>
      <c r="C193" s="25"/>
      <c r="D193" s="25"/>
      <c r="E193" s="25"/>
      <c r="F193" s="25"/>
      <c r="G193" s="25"/>
      <c r="H193" s="25"/>
      <c r="I193" s="78" t="s">
        <v>177</v>
      </c>
      <c r="J193" s="79"/>
      <c r="K193" s="80">
        <f>IF(ISBLANK(C181),"",SUM(K188:K192))</f>
        <v>9</v>
      </c>
      <c r="L193" s="81">
        <f>IF(ISBLANK(G181),"",SUM(L188:L192))</f>
        <v>3</v>
      </c>
      <c r="M193" s="82">
        <f>IF(ISBLANK(F188),"",SUM(M188:M192))</f>
        <v>3</v>
      </c>
      <c r="N193" s="83">
        <f>IF(ISBLANK(F188),"",SUM(N188:N192))</f>
        <v>0</v>
      </c>
      <c r="O193" s="29"/>
    </row>
    <row r="194" spans="1:15" ht="15">
      <c r="A194" s="90"/>
      <c r="B194" s="25" t="s">
        <v>178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33"/>
    </row>
    <row r="195" spans="1:15" ht="15">
      <c r="A195" s="90"/>
      <c r="B195" s="84"/>
      <c r="C195" s="25" t="s">
        <v>179</v>
      </c>
      <c r="D195" s="25" t="s">
        <v>180</v>
      </c>
      <c r="E195" s="23"/>
      <c r="F195" s="25"/>
      <c r="G195" s="25" t="s">
        <v>181</v>
      </c>
      <c r="H195" s="23"/>
      <c r="I195" s="25"/>
      <c r="J195" s="23" t="s">
        <v>182</v>
      </c>
      <c r="K195" s="23"/>
      <c r="L195" s="25"/>
      <c r="M195" s="25"/>
      <c r="N195" s="25"/>
      <c r="O195" s="33"/>
    </row>
    <row r="196" spans="1:15" ht="15.75" thickBot="1">
      <c r="A196" s="90"/>
      <c r="B196" s="85"/>
      <c r="C196" s="86" t="str">
        <f>C180</f>
        <v>JPN 1</v>
      </c>
      <c r="D196" s="25" t="str">
        <f>G180</f>
        <v>KAZ</v>
      </c>
      <c r="E196" s="25"/>
      <c r="F196" s="25"/>
      <c r="G196" s="25"/>
      <c r="H196" s="25"/>
      <c r="I196" s="25"/>
      <c r="J196" s="179" t="str">
        <f>IF(M193=3,C180,IF(N193=3,G180,IF(M193=5,IF(N193=5,"tasan",""),"")))</f>
        <v>JPN 1</v>
      </c>
      <c r="K196" s="180"/>
      <c r="L196" s="180"/>
      <c r="M196" s="180"/>
      <c r="N196" s="181"/>
      <c r="O196" s="29"/>
    </row>
    <row r="197" spans="1:15" ht="15">
      <c r="A197" s="92"/>
      <c r="B197" s="87"/>
      <c r="C197" s="87"/>
      <c r="D197" s="87"/>
      <c r="E197" s="87"/>
      <c r="F197" s="87"/>
      <c r="G197" s="87"/>
      <c r="H197" s="87"/>
      <c r="I197" s="87"/>
      <c r="J197" s="88"/>
      <c r="K197" s="88"/>
      <c r="L197" s="88"/>
      <c r="M197" s="88"/>
      <c r="N197" s="88"/>
      <c r="O197" s="89"/>
    </row>
    <row r="199" spans="1:15" ht="15">
      <c r="A199" s="90"/>
      <c r="B199" s="23"/>
      <c r="C199" s="24" t="s">
        <v>146</v>
      </c>
      <c r="D199" s="25"/>
      <c r="E199" s="25"/>
      <c r="F199" s="23"/>
      <c r="G199" s="26" t="s">
        <v>147</v>
      </c>
      <c r="H199" s="27"/>
      <c r="I199" s="28"/>
      <c r="J199" s="163">
        <v>42341</v>
      </c>
      <c r="K199" s="164"/>
      <c r="L199" s="164"/>
      <c r="M199" s="164"/>
      <c r="N199" s="165"/>
      <c r="O199" s="29"/>
    </row>
    <row r="200" spans="1:15" ht="15">
      <c r="A200" s="90"/>
      <c r="B200" s="30"/>
      <c r="C200" s="30" t="s">
        <v>148</v>
      </c>
      <c r="D200" s="25"/>
      <c r="E200" s="25"/>
      <c r="F200" s="23"/>
      <c r="G200" s="26" t="s">
        <v>149</v>
      </c>
      <c r="H200" s="27"/>
      <c r="I200" s="28"/>
      <c r="J200" s="166" t="s">
        <v>308</v>
      </c>
      <c r="K200" s="164"/>
      <c r="L200" s="164"/>
      <c r="M200" s="164"/>
      <c r="N200" s="165"/>
      <c r="O200" s="29"/>
    </row>
    <row r="201" spans="1:15" ht="15">
      <c r="A201" s="90"/>
      <c r="B201" s="23"/>
      <c r="C201" s="31"/>
      <c r="D201" s="25"/>
      <c r="E201" s="25"/>
      <c r="F201" s="25"/>
      <c r="G201" s="32"/>
      <c r="H201" s="25"/>
      <c r="I201" s="25"/>
      <c r="J201" s="25"/>
      <c r="K201" s="25"/>
      <c r="L201" s="25"/>
      <c r="M201" s="25"/>
      <c r="N201" s="25"/>
      <c r="O201" s="33"/>
    </row>
    <row r="202" spans="1:15" ht="15">
      <c r="A202" s="29"/>
      <c r="B202" s="34" t="s">
        <v>151</v>
      </c>
      <c r="C202" s="167" t="s">
        <v>361</v>
      </c>
      <c r="D202" s="168"/>
      <c r="E202" s="36"/>
      <c r="F202" s="34" t="s">
        <v>151</v>
      </c>
      <c r="G202" s="167" t="s">
        <v>362</v>
      </c>
      <c r="H202" s="168"/>
      <c r="I202" s="38"/>
      <c r="J202" s="38"/>
      <c r="K202" s="38"/>
      <c r="L202" s="38"/>
      <c r="M202" s="38"/>
      <c r="N202" s="39"/>
      <c r="O202" s="29"/>
    </row>
    <row r="203" spans="1:15" ht="15">
      <c r="A203" s="29"/>
      <c r="B203" s="40" t="s">
        <v>153</v>
      </c>
      <c r="C203" s="169" t="s">
        <v>363</v>
      </c>
      <c r="D203" s="170"/>
      <c r="E203" s="42"/>
      <c r="F203" s="43" t="s">
        <v>155</v>
      </c>
      <c r="G203" s="182" t="s">
        <v>364</v>
      </c>
      <c r="H203" s="183"/>
      <c r="I203" s="183"/>
      <c r="J203" s="183"/>
      <c r="K203" s="183"/>
      <c r="L203" s="183"/>
      <c r="M203" s="183"/>
      <c r="N203" s="184"/>
      <c r="O203" s="29"/>
    </row>
    <row r="204" spans="1:15" ht="15">
      <c r="A204" s="29"/>
      <c r="B204" s="47" t="s">
        <v>157</v>
      </c>
      <c r="C204" s="169" t="s">
        <v>365</v>
      </c>
      <c r="D204" s="170"/>
      <c r="E204" s="42"/>
      <c r="F204" s="48" t="s">
        <v>159</v>
      </c>
      <c r="G204" s="169" t="s">
        <v>366</v>
      </c>
      <c r="H204" s="185"/>
      <c r="I204" s="185"/>
      <c r="J204" s="185"/>
      <c r="K204" s="185"/>
      <c r="L204" s="185"/>
      <c r="M204" s="185"/>
      <c r="N204" s="186"/>
      <c r="O204" s="29"/>
    </row>
    <row r="205" spans="1:15" ht="15">
      <c r="A205" s="90"/>
      <c r="B205" s="51" t="s">
        <v>161</v>
      </c>
      <c r="C205" s="52"/>
      <c r="D205" s="53"/>
      <c r="E205" s="54"/>
      <c r="F205" s="51" t="s">
        <v>161</v>
      </c>
      <c r="G205" s="52"/>
      <c r="H205" s="55"/>
      <c r="I205" s="55"/>
      <c r="J205" s="55"/>
      <c r="K205" s="55"/>
      <c r="L205" s="55"/>
      <c r="M205" s="55"/>
      <c r="N205" s="55"/>
      <c r="O205" s="33"/>
    </row>
    <row r="206" spans="1:15" ht="15">
      <c r="A206" s="29"/>
      <c r="B206" s="56"/>
      <c r="C206" s="169" t="s">
        <v>363</v>
      </c>
      <c r="D206" s="170"/>
      <c r="E206" s="42"/>
      <c r="F206" s="57"/>
      <c r="G206" s="182" t="s">
        <v>364</v>
      </c>
      <c r="H206" s="183"/>
      <c r="I206" s="183"/>
      <c r="J206" s="183"/>
      <c r="K206" s="183"/>
      <c r="L206" s="183"/>
      <c r="M206" s="183"/>
      <c r="N206" s="184"/>
      <c r="O206" s="29"/>
    </row>
    <row r="207" spans="1:15" ht="15">
      <c r="A207" s="29"/>
      <c r="B207" s="58"/>
      <c r="C207" s="169" t="s">
        <v>365</v>
      </c>
      <c r="D207" s="170"/>
      <c r="E207" s="42"/>
      <c r="F207" s="59"/>
      <c r="G207" s="169" t="s">
        <v>366</v>
      </c>
      <c r="H207" s="185"/>
      <c r="I207" s="185"/>
      <c r="J207" s="185"/>
      <c r="K207" s="185"/>
      <c r="L207" s="185"/>
      <c r="M207" s="185"/>
      <c r="N207" s="186"/>
      <c r="O207" s="29"/>
    </row>
    <row r="208" spans="1:15" ht="15">
      <c r="A208" s="90"/>
      <c r="B208" s="25"/>
      <c r="C208" s="25"/>
      <c r="D208" s="25"/>
      <c r="E208" s="25"/>
      <c r="F208" s="32" t="s">
        <v>162</v>
      </c>
      <c r="G208" s="32"/>
      <c r="H208" s="32"/>
      <c r="I208" s="32"/>
      <c r="J208" s="25"/>
      <c r="K208" s="25"/>
      <c r="L208" s="25"/>
      <c r="M208" s="60"/>
      <c r="N208" s="23"/>
      <c r="O208" s="33"/>
    </row>
    <row r="209" spans="1:15" ht="15">
      <c r="A209" s="90"/>
      <c r="B209" s="30" t="s">
        <v>163</v>
      </c>
      <c r="C209" s="25"/>
      <c r="D209" s="25"/>
      <c r="E209" s="25"/>
      <c r="F209" s="61" t="s">
        <v>164</v>
      </c>
      <c r="G209" s="61" t="s">
        <v>165</v>
      </c>
      <c r="H209" s="61" t="s">
        <v>166</v>
      </c>
      <c r="I209" s="61" t="s">
        <v>167</v>
      </c>
      <c r="J209" s="61" t="s">
        <v>168</v>
      </c>
      <c r="K209" s="177" t="s">
        <v>169</v>
      </c>
      <c r="L209" s="178"/>
      <c r="M209" s="61" t="s">
        <v>170</v>
      </c>
      <c r="N209" s="62" t="s">
        <v>171</v>
      </c>
      <c r="O209" s="29"/>
    </row>
    <row r="210" spans="1:15" ht="15">
      <c r="A210" s="29"/>
      <c r="B210" s="63" t="s">
        <v>172</v>
      </c>
      <c r="C210" s="64" t="str">
        <f>IF(C203&gt;"",C203,"")</f>
        <v>SAVELYEVA Antonina</v>
      </c>
      <c r="D210" s="64" t="str">
        <f>IF(G203&gt;"",G203,"")</f>
        <v>BUENO Paula</v>
      </c>
      <c r="E210" s="64">
        <f>IF(E203&gt;"",E203&amp;" - "&amp;I203,"")</f>
      </c>
      <c r="F210" s="65">
        <v>3</v>
      </c>
      <c r="G210" s="65">
        <v>-5</v>
      </c>
      <c r="H210" s="66">
        <v>7</v>
      </c>
      <c r="I210" s="65">
        <v>-12</v>
      </c>
      <c r="J210" s="65">
        <v>2</v>
      </c>
      <c r="K210" s="67">
        <f>IF(ISBLANK(F210),"",COUNTIF(F210:J210,"&gt;=0"))</f>
        <v>3</v>
      </c>
      <c r="L210" s="68">
        <f>IF(ISBLANK(F210),"",(IF(LEFT(F210,1)="-",1,0)+IF(LEFT(G210,1)="-",1,0)+IF(LEFT(H210,1)="-",1,0)+IF(LEFT(I210,1)="-",1,0)+IF(LEFT(J210,1)="-",1,0)))</f>
        <v>2</v>
      </c>
      <c r="M210" s="69">
        <f aca="true" t="shared" si="8" ref="M210:N214">IF(K210=3,1,"")</f>
        <v>1</v>
      </c>
      <c r="N210" s="70">
        <f t="shared" si="8"/>
      </c>
      <c r="O210" s="29"/>
    </row>
    <row r="211" spans="1:15" ht="15">
      <c r="A211" s="29"/>
      <c r="B211" s="63" t="s">
        <v>173</v>
      </c>
      <c r="C211" s="64" t="str">
        <f>IF(C204&gt;"",C204,"")</f>
        <v>LEBEDEVA Viktoriia</v>
      </c>
      <c r="D211" s="64" t="str">
        <f>IF(G204&gt;"",G204,"")</f>
        <v>ERIKSSON Pihla</v>
      </c>
      <c r="E211" s="64">
        <f>IF(E204&gt;"",E204&amp;" - "&amp;I204,"")</f>
      </c>
      <c r="F211" s="65">
        <v>4</v>
      </c>
      <c r="G211" s="65">
        <v>2</v>
      </c>
      <c r="H211" s="65">
        <v>4</v>
      </c>
      <c r="I211" s="65"/>
      <c r="J211" s="65"/>
      <c r="K211" s="67">
        <f>IF(ISBLANK(F211),"",COUNTIF(F211:J211,"&gt;=0"))</f>
        <v>3</v>
      </c>
      <c r="L211" s="68">
        <f>IF(ISBLANK(F211),"",(IF(LEFT(F211,1)="-",1,0)+IF(LEFT(G211,1)="-",1,0)+IF(LEFT(H211,1)="-",1,0)+IF(LEFT(I211,1)="-",1,0)+IF(LEFT(J211,1)="-",1,0)))</f>
        <v>0</v>
      </c>
      <c r="M211" s="69">
        <f t="shared" si="8"/>
        <v>1</v>
      </c>
      <c r="N211" s="70">
        <f t="shared" si="8"/>
      </c>
      <c r="O211" s="29"/>
    </row>
    <row r="212" spans="1:15" ht="15">
      <c r="A212" s="29"/>
      <c r="B212" s="71" t="s">
        <v>174</v>
      </c>
      <c r="C212" s="64" t="str">
        <f>IF(C206&gt;"",C206&amp;" / "&amp;C207,"")</f>
        <v>SAVELYEVA Antonina / LEBEDEVA Viktoriia</v>
      </c>
      <c r="D212" s="64" t="str">
        <f>IF(G206&gt;"",G206&amp;" / "&amp;G207,"")</f>
        <v>BUENO Paula / ERIKSSON Pihla</v>
      </c>
      <c r="E212" s="72"/>
      <c r="F212" s="73">
        <v>7</v>
      </c>
      <c r="G212" s="65">
        <v>3</v>
      </c>
      <c r="H212" s="65">
        <v>8</v>
      </c>
      <c r="I212" s="74"/>
      <c r="J212" s="74"/>
      <c r="K212" s="67">
        <f>IF(ISBLANK(F212),"",COUNTIF(F212:J212,"&gt;=0"))</f>
        <v>3</v>
      </c>
      <c r="L212" s="68">
        <f>IF(ISBLANK(F212),"",(IF(LEFT(F212,1)="-",1,0)+IF(LEFT(G212,1)="-",1,0)+IF(LEFT(H212,1)="-",1,0)+IF(LEFT(I212,1)="-",1,0)+IF(LEFT(J212,1)="-",1,0)))</f>
        <v>0</v>
      </c>
      <c r="M212" s="69">
        <f t="shared" si="8"/>
        <v>1</v>
      </c>
      <c r="N212" s="70">
        <f t="shared" si="8"/>
      </c>
      <c r="O212" s="29"/>
    </row>
    <row r="213" spans="1:15" ht="15">
      <c r="A213" s="29"/>
      <c r="B213" s="63" t="s">
        <v>175</v>
      </c>
      <c r="C213" s="64" t="str">
        <f>IF(C203&gt;"",C203,"")</f>
        <v>SAVELYEVA Antonina</v>
      </c>
      <c r="D213" s="64" t="str">
        <f>IF(G204&gt;"",G204,"")</f>
        <v>ERIKSSON Pihla</v>
      </c>
      <c r="E213" s="75"/>
      <c r="F213" s="76"/>
      <c r="G213" s="77"/>
      <c r="H213" s="74"/>
      <c r="I213" s="65"/>
      <c r="J213" s="65"/>
      <c r="K213" s="67">
        <f>IF(ISBLANK(F213),"",COUNTIF(F213:J213,"&gt;=0"))</f>
      </c>
      <c r="L213" s="68">
        <f>IF(ISBLANK(F213),"",(IF(LEFT(F213,1)="-",1,0)+IF(LEFT(G213,1)="-",1,0)+IF(LEFT(H213,1)="-",1,0)+IF(LEFT(I213,1)="-",1,0)+IF(LEFT(J213,1)="-",1,0)))</f>
      </c>
      <c r="M213" s="69">
        <f t="shared" si="8"/>
      </c>
      <c r="N213" s="70">
        <f t="shared" si="8"/>
      </c>
      <c r="O213" s="29"/>
    </row>
    <row r="214" spans="1:15" ht="15.75" thickBot="1">
      <c r="A214" s="29"/>
      <c r="B214" s="63" t="s">
        <v>176</v>
      </c>
      <c r="C214" s="64" t="str">
        <f>IF(C204&gt;"",C204,"")</f>
        <v>LEBEDEVA Viktoriia</v>
      </c>
      <c r="D214" s="64" t="str">
        <f>IF(G203&gt;"",G203,"")</f>
        <v>BUENO Paula</v>
      </c>
      <c r="E214" s="75"/>
      <c r="F214" s="73"/>
      <c r="G214" s="65"/>
      <c r="H214" s="65"/>
      <c r="I214" s="65"/>
      <c r="J214" s="65"/>
      <c r="K214" s="67">
        <f>IF(ISBLANK(F214),"",COUNTIF(F214:J214,"&gt;=0"))</f>
      </c>
      <c r="L214" s="68">
        <f>IF(ISBLANK(F214),"",(IF(LEFT(F214,1)="-",1,0)+IF(LEFT(G214,1)="-",1,0)+IF(LEFT(H214,1)="-",1,0)+IF(LEFT(I214,1)="-",1,0)+IF(LEFT(J214,1)="-",1,0)))</f>
      </c>
      <c r="M214" s="69">
        <f t="shared" si="8"/>
      </c>
      <c r="N214" s="70">
        <f t="shared" si="8"/>
      </c>
      <c r="O214" s="29"/>
    </row>
    <row r="215" spans="1:15" ht="15.75" thickBot="1">
      <c r="A215" s="90"/>
      <c r="B215" s="25"/>
      <c r="C215" s="25"/>
      <c r="D215" s="25"/>
      <c r="E215" s="25"/>
      <c r="F215" s="25"/>
      <c r="G215" s="25"/>
      <c r="H215" s="25"/>
      <c r="I215" s="78" t="s">
        <v>177</v>
      </c>
      <c r="J215" s="79"/>
      <c r="K215" s="80">
        <f>IF(ISBLANK(C203),"",SUM(K210:K214))</f>
        <v>9</v>
      </c>
      <c r="L215" s="81">
        <f>IF(ISBLANK(G203),"",SUM(L210:L214))</f>
        <v>2</v>
      </c>
      <c r="M215" s="82">
        <f>IF(ISBLANK(F210),"",SUM(M210:M214))</f>
        <v>3</v>
      </c>
      <c r="N215" s="83">
        <f>IF(ISBLANK(F210),"",SUM(N210:N214))</f>
        <v>0</v>
      </c>
      <c r="O215" s="29"/>
    </row>
    <row r="216" spans="1:15" ht="15">
      <c r="A216" s="90"/>
      <c r="B216" s="25" t="s">
        <v>178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33"/>
    </row>
    <row r="217" spans="1:15" ht="15">
      <c r="A217" s="90"/>
      <c r="B217" s="84"/>
      <c r="C217" s="25" t="s">
        <v>179</v>
      </c>
      <c r="D217" s="25" t="s">
        <v>180</v>
      </c>
      <c r="E217" s="23"/>
      <c r="F217" s="25"/>
      <c r="G217" s="25" t="s">
        <v>181</v>
      </c>
      <c r="H217" s="23"/>
      <c r="I217" s="25"/>
      <c r="J217" s="23" t="s">
        <v>182</v>
      </c>
      <c r="K217" s="23"/>
      <c r="L217" s="25"/>
      <c r="M217" s="25"/>
      <c r="N217" s="25"/>
      <c r="O217" s="33"/>
    </row>
    <row r="218" spans="1:15" ht="15.75" thickBot="1">
      <c r="A218" s="90"/>
      <c r="B218" s="85"/>
      <c r="C218" s="86" t="str">
        <f>C202</f>
        <v>RUS 3</v>
      </c>
      <c r="D218" s="25" t="str">
        <f>G202</f>
        <v>Fin/Esp</v>
      </c>
      <c r="E218" s="25"/>
      <c r="F218" s="25"/>
      <c r="G218" s="25"/>
      <c r="H218" s="25"/>
      <c r="I218" s="25"/>
      <c r="J218" s="179" t="str">
        <f>IF(M215=3,C202,IF(N215=3,G202,IF(M215=5,IF(N215=5,"tasan",""),"")))</f>
        <v>RUS 3</v>
      </c>
      <c r="K218" s="180"/>
      <c r="L218" s="180"/>
      <c r="M218" s="180"/>
      <c r="N218" s="181"/>
      <c r="O218" s="29"/>
    </row>
    <row r="219" spans="1:15" ht="15">
      <c r="A219" s="92"/>
      <c r="B219" s="87"/>
      <c r="C219" s="87"/>
      <c r="D219" s="87"/>
      <c r="E219" s="87"/>
      <c r="F219" s="87"/>
      <c r="G219" s="87"/>
      <c r="H219" s="87"/>
      <c r="I219" s="87"/>
      <c r="J219" s="88"/>
      <c r="K219" s="88"/>
      <c r="L219" s="88"/>
      <c r="M219" s="88"/>
      <c r="N219" s="88"/>
      <c r="O219" s="89"/>
    </row>
    <row r="221" spans="1:15" ht="15">
      <c r="A221" s="90"/>
      <c r="B221" s="23"/>
      <c r="C221" s="24" t="s">
        <v>146</v>
      </c>
      <c r="D221" s="25"/>
      <c r="E221" s="25"/>
      <c r="F221" s="23"/>
      <c r="G221" s="26" t="s">
        <v>147</v>
      </c>
      <c r="H221" s="27"/>
      <c r="I221" s="28"/>
      <c r="J221" s="163">
        <v>42341</v>
      </c>
      <c r="K221" s="164"/>
      <c r="L221" s="164"/>
      <c r="M221" s="164"/>
      <c r="N221" s="165"/>
      <c r="O221" s="29"/>
    </row>
    <row r="222" spans="1:15" ht="15">
      <c r="A222" s="90"/>
      <c r="B222" s="30"/>
      <c r="C222" s="30" t="s">
        <v>148</v>
      </c>
      <c r="D222" s="25"/>
      <c r="E222" s="25"/>
      <c r="F222" s="23"/>
      <c r="G222" s="26" t="s">
        <v>149</v>
      </c>
      <c r="H222" s="27"/>
      <c r="I222" s="28"/>
      <c r="J222" s="166" t="s">
        <v>308</v>
      </c>
      <c r="K222" s="164"/>
      <c r="L222" s="164"/>
      <c r="M222" s="164"/>
      <c r="N222" s="165"/>
      <c r="O222" s="29"/>
    </row>
    <row r="223" spans="1:15" ht="15">
      <c r="A223" s="90"/>
      <c r="B223" s="23"/>
      <c r="C223" s="31"/>
      <c r="D223" s="25"/>
      <c r="E223" s="25"/>
      <c r="F223" s="25"/>
      <c r="G223" s="32"/>
      <c r="H223" s="25"/>
      <c r="I223" s="25"/>
      <c r="J223" s="25"/>
      <c r="K223" s="25"/>
      <c r="L223" s="25"/>
      <c r="M223" s="25"/>
      <c r="N223" s="25"/>
      <c r="O223" s="33"/>
    </row>
    <row r="224" spans="1:15" ht="15">
      <c r="A224" s="29"/>
      <c r="B224" s="34" t="s">
        <v>151</v>
      </c>
      <c r="C224" s="167" t="s">
        <v>367</v>
      </c>
      <c r="D224" s="168"/>
      <c r="E224" s="36"/>
      <c r="F224" s="34" t="s">
        <v>151</v>
      </c>
      <c r="G224" s="37" t="s">
        <v>368</v>
      </c>
      <c r="H224" s="38"/>
      <c r="I224" s="38"/>
      <c r="J224" s="38"/>
      <c r="K224" s="38"/>
      <c r="L224" s="38"/>
      <c r="M224" s="38"/>
      <c r="N224" s="39"/>
      <c r="O224" s="29"/>
    </row>
    <row r="225" spans="1:15" ht="15">
      <c r="A225" s="29"/>
      <c r="B225" s="40" t="s">
        <v>153</v>
      </c>
      <c r="C225" s="169" t="s">
        <v>369</v>
      </c>
      <c r="D225" s="170"/>
      <c r="E225" s="42"/>
      <c r="F225" s="43" t="s">
        <v>155</v>
      </c>
      <c r="G225" s="182" t="s">
        <v>370</v>
      </c>
      <c r="H225" s="183"/>
      <c r="I225" s="183"/>
      <c r="J225" s="183"/>
      <c r="K225" s="183"/>
      <c r="L225" s="183"/>
      <c r="M225" s="183"/>
      <c r="N225" s="184"/>
      <c r="O225" s="29"/>
    </row>
    <row r="226" spans="1:15" ht="15">
      <c r="A226" s="29"/>
      <c r="B226" s="47" t="s">
        <v>157</v>
      </c>
      <c r="C226" s="169" t="s">
        <v>371</v>
      </c>
      <c r="D226" s="170"/>
      <c r="E226" s="42"/>
      <c r="F226" s="48" t="s">
        <v>159</v>
      </c>
      <c r="G226" s="169" t="s">
        <v>372</v>
      </c>
      <c r="H226" s="185"/>
      <c r="I226" s="185"/>
      <c r="J226" s="185"/>
      <c r="K226" s="185"/>
      <c r="L226" s="185"/>
      <c r="M226" s="185"/>
      <c r="N226" s="186"/>
      <c r="O226" s="29"/>
    </row>
    <row r="227" spans="1:15" ht="15">
      <c r="A227" s="90"/>
      <c r="B227" s="51" t="s">
        <v>161</v>
      </c>
      <c r="C227" s="52"/>
      <c r="D227" s="53"/>
      <c r="E227" s="54"/>
      <c r="F227" s="51" t="s">
        <v>161</v>
      </c>
      <c r="G227" s="52"/>
      <c r="H227" s="55"/>
      <c r="I227" s="55"/>
      <c r="J227" s="55"/>
      <c r="K227" s="55"/>
      <c r="L227" s="55"/>
      <c r="M227" s="55"/>
      <c r="N227" s="55"/>
      <c r="O227" s="33"/>
    </row>
    <row r="228" spans="1:15" ht="15">
      <c r="A228" s="29"/>
      <c r="B228" s="56"/>
      <c r="C228" s="169" t="s">
        <v>369</v>
      </c>
      <c r="D228" s="170"/>
      <c r="E228" s="42"/>
      <c r="F228" s="57"/>
      <c r="G228" s="174" t="s">
        <v>370</v>
      </c>
      <c r="H228" s="187"/>
      <c r="I228" s="187"/>
      <c r="J228" s="187"/>
      <c r="K228" s="187"/>
      <c r="L228" s="187"/>
      <c r="M228" s="187"/>
      <c r="N228" s="188"/>
      <c r="O228" s="29"/>
    </row>
    <row r="229" spans="1:15" ht="15">
      <c r="A229" s="29"/>
      <c r="B229" s="58"/>
      <c r="C229" s="169" t="s">
        <v>371</v>
      </c>
      <c r="D229" s="170"/>
      <c r="E229" s="42"/>
      <c r="F229" s="59"/>
      <c r="G229" s="169" t="s">
        <v>372</v>
      </c>
      <c r="H229" s="185"/>
      <c r="I229" s="185"/>
      <c r="J229" s="185"/>
      <c r="K229" s="185"/>
      <c r="L229" s="185"/>
      <c r="M229" s="185"/>
      <c r="N229" s="186"/>
      <c r="O229" s="29"/>
    </row>
    <row r="230" spans="1:15" ht="15">
      <c r="A230" s="90"/>
      <c r="B230" s="25"/>
      <c r="C230" s="25"/>
      <c r="D230" s="25"/>
      <c r="E230" s="25"/>
      <c r="F230" s="32" t="s">
        <v>162</v>
      </c>
      <c r="G230" s="32"/>
      <c r="H230" s="32"/>
      <c r="I230" s="32"/>
      <c r="J230" s="25"/>
      <c r="K230" s="25"/>
      <c r="L230" s="25"/>
      <c r="M230" s="60"/>
      <c r="N230" s="23"/>
      <c r="O230" s="33"/>
    </row>
    <row r="231" spans="1:15" ht="15">
      <c r="A231" s="90"/>
      <c r="B231" s="30" t="s">
        <v>163</v>
      </c>
      <c r="C231" s="25"/>
      <c r="D231" s="25"/>
      <c r="E231" s="25"/>
      <c r="F231" s="61" t="s">
        <v>164</v>
      </c>
      <c r="G231" s="61" t="s">
        <v>165</v>
      </c>
      <c r="H231" s="61" t="s">
        <v>166</v>
      </c>
      <c r="I231" s="61" t="s">
        <v>167</v>
      </c>
      <c r="J231" s="61" t="s">
        <v>168</v>
      </c>
      <c r="K231" s="177" t="s">
        <v>169</v>
      </c>
      <c r="L231" s="178"/>
      <c r="M231" s="61" t="s">
        <v>170</v>
      </c>
      <c r="N231" s="62" t="s">
        <v>171</v>
      </c>
      <c r="O231" s="29"/>
    </row>
    <row r="232" spans="1:15" ht="15">
      <c r="A232" s="29"/>
      <c r="B232" s="63" t="s">
        <v>172</v>
      </c>
      <c r="C232" s="64" t="str">
        <f>IF(C225&gt;"",C225,"")</f>
        <v>VERMAAS Kim</v>
      </c>
      <c r="D232" s="64" t="str">
        <f>IF(G225&gt;"",G225,"")</f>
        <v>MOSCONI Veronica</v>
      </c>
      <c r="E232" s="64">
        <f>IF(E225&gt;"",E225&amp;" - "&amp;I225,"")</f>
      </c>
      <c r="F232" s="65">
        <v>6</v>
      </c>
      <c r="G232" s="65">
        <v>-4</v>
      </c>
      <c r="H232" s="66">
        <v>9</v>
      </c>
      <c r="I232" s="65">
        <v>6</v>
      </c>
      <c r="J232" s="65"/>
      <c r="K232" s="67">
        <f>IF(ISBLANK(F232),"",COUNTIF(F232:J232,"&gt;=0"))</f>
        <v>3</v>
      </c>
      <c r="L232" s="68">
        <f>IF(ISBLANK(F232),"",(IF(LEFT(F232,1)="-",1,0)+IF(LEFT(G232,1)="-",1,0)+IF(LEFT(H232,1)="-",1,0)+IF(LEFT(I232,1)="-",1,0)+IF(LEFT(J232,1)="-",1,0)))</f>
        <v>1</v>
      </c>
      <c r="M232" s="69">
        <f aca="true" t="shared" si="9" ref="M232:N236">IF(K232=3,1,"")</f>
        <v>1</v>
      </c>
      <c r="N232" s="70">
        <f t="shared" si="9"/>
      </c>
      <c r="O232" s="29"/>
    </row>
    <row r="233" spans="1:15" ht="15">
      <c r="A233" s="29"/>
      <c r="B233" s="63" t="s">
        <v>173</v>
      </c>
      <c r="C233" s="64" t="str">
        <f>IF(C226&gt;"",C226,"")</f>
        <v>MEN Shuohan</v>
      </c>
      <c r="D233" s="64" t="str">
        <f>IF(G226&gt;"",G226,"")</f>
        <v>PICCOLIN Giorgia</v>
      </c>
      <c r="E233" s="64">
        <f>IF(E226&gt;"",E226&amp;" - "&amp;I226,"")</f>
      </c>
      <c r="F233" s="65">
        <v>-10</v>
      </c>
      <c r="G233" s="65">
        <v>12</v>
      </c>
      <c r="H233" s="65">
        <v>-6</v>
      </c>
      <c r="I233" s="65">
        <v>11</v>
      </c>
      <c r="J233" s="65">
        <v>-7</v>
      </c>
      <c r="K233" s="67">
        <f>IF(ISBLANK(F233),"",COUNTIF(F233:J233,"&gt;=0"))</f>
        <v>2</v>
      </c>
      <c r="L233" s="68">
        <f>IF(ISBLANK(F233),"",(IF(LEFT(F233,1)="-",1,0)+IF(LEFT(G233,1)="-",1,0)+IF(LEFT(H233,1)="-",1,0)+IF(LEFT(I233,1)="-",1,0)+IF(LEFT(J233,1)="-",1,0)))</f>
        <v>3</v>
      </c>
      <c r="M233" s="69">
        <f t="shared" si="9"/>
      </c>
      <c r="N233" s="70">
        <f t="shared" si="9"/>
        <v>1</v>
      </c>
      <c r="O233" s="29"/>
    </row>
    <row r="234" spans="1:15" ht="15">
      <c r="A234" s="29"/>
      <c r="B234" s="71" t="s">
        <v>174</v>
      </c>
      <c r="C234" s="64" t="str">
        <f>IF(C228&gt;"",C228&amp;" / "&amp;C229,"")</f>
        <v>VERMAAS Kim / MEN Shuohan</v>
      </c>
      <c r="D234" s="64" t="str">
        <f>IF(G228&gt;"",G228&amp;" / "&amp;G229,"")</f>
        <v>MOSCONI Veronica / PICCOLIN Giorgia</v>
      </c>
      <c r="E234" s="72"/>
      <c r="F234" s="73">
        <v>8</v>
      </c>
      <c r="G234" s="65">
        <v>-9</v>
      </c>
      <c r="H234" s="65">
        <v>-7</v>
      </c>
      <c r="I234" s="74">
        <v>-10</v>
      </c>
      <c r="J234" s="74"/>
      <c r="K234" s="67">
        <f>IF(ISBLANK(F234),"",COUNTIF(F234:J234,"&gt;=0"))</f>
        <v>1</v>
      </c>
      <c r="L234" s="68">
        <f>IF(ISBLANK(F234),"",(IF(LEFT(F234,1)="-",1,0)+IF(LEFT(G234,1)="-",1,0)+IF(LEFT(H234,1)="-",1,0)+IF(LEFT(I234,1)="-",1,0)+IF(LEFT(J234,1)="-",1,0)))</f>
        <v>3</v>
      </c>
      <c r="M234" s="69">
        <f t="shared" si="9"/>
      </c>
      <c r="N234" s="70">
        <f t="shared" si="9"/>
        <v>1</v>
      </c>
      <c r="O234" s="29"/>
    </row>
    <row r="235" spans="1:15" ht="15">
      <c r="A235" s="29"/>
      <c r="B235" s="63" t="s">
        <v>175</v>
      </c>
      <c r="C235" s="64" t="str">
        <f>IF(C225&gt;"",C225,"")</f>
        <v>VERMAAS Kim</v>
      </c>
      <c r="D235" s="64" t="str">
        <f>IF(G226&gt;"",G226,"")</f>
        <v>PICCOLIN Giorgia</v>
      </c>
      <c r="E235" s="75"/>
      <c r="F235" s="76">
        <v>-10</v>
      </c>
      <c r="G235" s="77">
        <v>6</v>
      </c>
      <c r="H235" s="74">
        <v>3</v>
      </c>
      <c r="I235" s="65">
        <v>9</v>
      </c>
      <c r="J235" s="65"/>
      <c r="K235" s="67">
        <f>IF(ISBLANK(F235),"",COUNTIF(F235:J235,"&gt;=0"))</f>
        <v>3</v>
      </c>
      <c r="L235" s="68">
        <f>IF(ISBLANK(F235),"",(IF(LEFT(F235,1)="-",1,0)+IF(LEFT(G235,1)="-",1,0)+IF(LEFT(H235,1)="-",1,0)+IF(LEFT(I235,1)="-",1,0)+IF(LEFT(J235,1)="-",1,0)))</f>
        <v>1</v>
      </c>
      <c r="M235" s="69">
        <f t="shared" si="9"/>
        <v>1</v>
      </c>
      <c r="N235" s="70">
        <f t="shared" si="9"/>
      </c>
      <c r="O235" s="29"/>
    </row>
    <row r="236" spans="1:15" ht="15.75" thickBot="1">
      <c r="A236" s="29"/>
      <c r="B236" s="63" t="s">
        <v>176</v>
      </c>
      <c r="C236" s="64" t="str">
        <f>IF(C226&gt;"",C226,"")</f>
        <v>MEN Shuohan</v>
      </c>
      <c r="D236" s="64" t="str">
        <f>IF(G225&gt;"",G225,"")</f>
        <v>MOSCONI Veronica</v>
      </c>
      <c r="E236" s="75"/>
      <c r="F236" s="73">
        <v>-15</v>
      </c>
      <c r="G236" s="65">
        <v>-8</v>
      </c>
      <c r="H236" s="65">
        <v>-7</v>
      </c>
      <c r="I236" s="65"/>
      <c r="J236" s="65"/>
      <c r="K236" s="67">
        <f>IF(ISBLANK(F236),"",COUNTIF(F236:J236,"&gt;=0"))</f>
        <v>0</v>
      </c>
      <c r="L236" s="68">
        <f>IF(ISBLANK(F236),"",(IF(LEFT(F236,1)="-",1,0)+IF(LEFT(G236,1)="-",1,0)+IF(LEFT(H236,1)="-",1,0)+IF(LEFT(I236,1)="-",1,0)+IF(LEFT(J236,1)="-",1,0)))</f>
        <v>3</v>
      </c>
      <c r="M236" s="69">
        <f t="shared" si="9"/>
      </c>
      <c r="N236" s="70">
        <f t="shared" si="9"/>
        <v>1</v>
      </c>
      <c r="O236" s="29"/>
    </row>
    <row r="237" spans="1:15" ht="15.75" thickBot="1">
      <c r="A237" s="90"/>
      <c r="B237" s="25"/>
      <c r="C237" s="25"/>
      <c r="D237" s="25"/>
      <c r="E237" s="25"/>
      <c r="F237" s="25"/>
      <c r="G237" s="25"/>
      <c r="H237" s="25"/>
      <c r="I237" s="78" t="s">
        <v>177</v>
      </c>
      <c r="J237" s="79"/>
      <c r="K237" s="80">
        <f>IF(ISBLANK(C225),"",SUM(K232:K236))</f>
        <v>9</v>
      </c>
      <c r="L237" s="81">
        <f>IF(ISBLANK(G225),"",SUM(L232:L236))</f>
        <v>11</v>
      </c>
      <c r="M237" s="82">
        <f>IF(ISBLANK(F232),"",SUM(M232:M236))</f>
        <v>2</v>
      </c>
      <c r="N237" s="83">
        <f>IF(ISBLANK(F232),"",SUM(N232:N236))</f>
        <v>3</v>
      </c>
      <c r="O237" s="29"/>
    </row>
    <row r="238" spans="1:15" ht="15">
      <c r="A238" s="90"/>
      <c r="B238" s="25" t="s">
        <v>178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33"/>
    </row>
    <row r="239" spans="1:15" ht="15">
      <c r="A239" s="90"/>
      <c r="B239" s="84"/>
      <c r="C239" s="25" t="s">
        <v>179</v>
      </c>
      <c r="D239" s="25" t="s">
        <v>180</v>
      </c>
      <c r="E239" s="23"/>
      <c r="F239" s="25"/>
      <c r="G239" s="25" t="s">
        <v>181</v>
      </c>
      <c r="H239" s="23"/>
      <c r="I239" s="25"/>
      <c r="J239" s="23" t="s">
        <v>182</v>
      </c>
      <c r="K239" s="23"/>
      <c r="L239" s="25"/>
      <c r="M239" s="25"/>
      <c r="N239" s="25"/>
      <c r="O239" s="33"/>
    </row>
    <row r="240" spans="1:15" ht="15.75" thickBot="1">
      <c r="A240" s="90"/>
      <c r="B240" s="85"/>
      <c r="C240" s="86" t="str">
        <f>C224</f>
        <v>Ned</v>
      </c>
      <c r="D240" s="25" t="str">
        <f>G224</f>
        <v>Ita 1</v>
      </c>
      <c r="E240" s="25"/>
      <c r="F240" s="25"/>
      <c r="G240" s="25"/>
      <c r="H240" s="25"/>
      <c r="I240" s="25"/>
      <c r="J240" s="179" t="str">
        <f>IF(M237=3,C224,IF(N237=3,G224,IF(M237=5,IF(N237=5,"tasan",""),"")))</f>
        <v>Ita 1</v>
      </c>
      <c r="K240" s="180"/>
      <c r="L240" s="180"/>
      <c r="M240" s="180"/>
      <c r="N240" s="181"/>
      <c r="O240" s="29"/>
    </row>
    <row r="241" spans="1:15" ht="15">
      <c r="A241" s="92"/>
      <c r="B241" s="87"/>
      <c r="C241" s="87"/>
      <c r="D241" s="87"/>
      <c r="E241" s="87"/>
      <c r="F241" s="87"/>
      <c r="G241" s="87"/>
      <c r="H241" s="87"/>
      <c r="I241" s="87"/>
      <c r="J241" s="88"/>
      <c r="K241" s="88"/>
      <c r="L241" s="88"/>
      <c r="M241" s="88"/>
      <c r="N241" s="88"/>
      <c r="O241" s="89"/>
    </row>
    <row r="243" spans="1:15" ht="15">
      <c r="A243" s="90"/>
      <c r="B243" s="23"/>
      <c r="C243" s="24" t="s">
        <v>146</v>
      </c>
      <c r="D243" s="25"/>
      <c r="E243" s="25"/>
      <c r="F243" s="23"/>
      <c r="G243" s="26" t="s">
        <v>147</v>
      </c>
      <c r="H243" s="27"/>
      <c r="I243" s="28"/>
      <c r="J243" s="163">
        <v>42341</v>
      </c>
      <c r="K243" s="164"/>
      <c r="L243" s="164"/>
      <c r="M243" s="164"/>
      <c r="N243" s="165"/>
      <c r="O243" s="29"/>
    </row>
    <row r="244" spans="1:15" ht="15">
      <c r="A244" s="90"/>
      <c r="B244" s="30"/>
      <c r="C244" s="30" t="s">
        <v>148</v>
      </c>
      <c r="D244" s="25"/>
      <c r="E244" s="25"/>
      <c r="F244" s="23"/>
      <c r="G244" s="26" t="s">
        <v>149</v>
      </c>
      <c r="H244" s="27"/>
      <c r="I244" s="28"/>
      <c r="J244" s="166" t="s">
        <v>308</v>
      </c>
      <c r="K244" s="164"/>
      <c r="L244" s="164"/>
      <c r="M244" s="164"/>
      <c r="N244" s="165"/>
      <c r="O244" s="29"/>
    </row>
    <row r="245" spans="1:15" ht="15">
      <c r="A245" s="90"/>
      <c r="B245" s="23"/>
      <c r="C245" s="31"/>
      <c r="D245" s="25"/>
      <c r="E245" s="25"/>
      <c r="F245" s="25"/>
      <c r="G245" s="32"/>
      <c r="H245" s="25"/>
      <c r="I245" s="25"/>
      <c r="J245" s="25"/>
      <c r="K245" s="25"/>
      <c r="L245" s="25"/>
      <c r="M245" s="25"/>
      <c r="N245" s="25"/>
      <c r="O245" s="33"/>
    </row>
    <row r="246" spans="1:15" ht="15">
      <c r="A246" s="29"/>
      <c r="B246" s="34" t="s">
        <v>151</v>
      </c>
      <c r="C246" s="167" t="s">
        <v>373</v>
      </c>
      <c r="D246" s="168"/>
      <c r="E246" s="36"/>
      <c r="F246" s="34" t="s">
        <v>151</v>
      </c>
      <c r="G246" s="167" t="s">
        <v>374</v>
      </c>
      <c r="H246" s="168"/>
      <c r="I246" s="38"/>
      <c r="J246" s="38"/>
      <c r="K246" s="38"/>
      <c r="L246" s="38"/>
      <c r="M246" s="38"/>
      <c r="N246" s="39"/>
      <c r="O246" s="29"/>
    </row>
    <row r="247" spans="1:15" ht="15">
      <c r="A247" s="29"/>
      <c r="B247" s="40" t="s">
        <v>153</v>
      </c>
      <c r="C247" s="169" t="s">
        <v>375</v>
      </c>
      <c r="D247" s="170"/>
      <c r="E247" s="42"/>
      <c r="F247" s="43" t="s">
        <v>155</v>
      </c>
      <c r="G247" s="182" t="s">
        <v>376</v>
      </c>
      <c r="H247" s="183"/>
      <c r="I247" s="183"/>
      <c r="J247" s="183"/>
      <c r="K247" s="183"/>
      <c r="L247" s="183"/>
      <c r="M247" s="183"/>
      <c r="N247" s="184"/>
      <c r="O247" s="29"/>
    </row>
    <row r="248" spans="1:15" ht="15">
      <c r="A248" s="29"/>
      <c r="B248" s="47" t="s">
        <v>157</v>
      </c>
      <c r="C248" s="169" t="s">
        <v>377</v>
      </c>
      <c r="D248" s="170"/>
      <c r="E248" s="42"/>
      <c r="F248" s="48" t="s">
        <v>159</v>
      </c>
      <c r="G248" s="169" t="s">
        <v>378</v>
      </c>
      <c r="H248" s="185"/>
      <c r="I248" s="185"/>
      <c r="J248" s="185"/>
      <c r="K248" s="185"/>
      <c r="L248" s="185"/>
      <c r="M248" s="185"/>
      <c r="N248" s="186"/>
      <c r="O248" s="29"/>
    </row>
    <row r="249" spans="1:15" ht="15">
      <c r="A249" s="90"/>
      <c r="B249" s="51" t="s">
        <v>161</v>
      </c>
      <c r="C249" s="52"/>
      <c r="D249" s="53"/>
      <c r="E249" s="54"/>
      <c r="F249" s="51" t="s">
        <v>161</v>
      </c>
      <c r="G249" s="52"/>
      <c r="H249" s="55"/>
      <c r="I249" s="55"/>
      <c r="J249" s="55"/>
      <c r="K249" s="55"/>
      <c r="L249" s="55"/>
      <c r="M249" s="55"/>
      <c r="N249" s="55"/>
      <c r="O249" s="33"/>
    </row>
    <row r="250" spans="1:15" ht="15">
      <c r="A250" s="29"/>
      <c r="B250" s="56"/>
      <c r="C250" s="169" t="s">
        <v>375</v>
      </c>
      <c r="D250" s="170"/>
      <c r="E250" s="42"/>
      <c r="F250" s="57"/>
      <c r="G250" s="182" t="s">
        <v>376</v>
      </c>
      <c r="H250" s="183"/>
      <c r="I250" s="183"/>
      <c r="J250" s="183"/>
      <c r="K250" s="183"/>
      <c r="L250" s="183"/>
      <c r="M250" s="183"/>
      <c r="N250" s="184"/>
      <c r="O250" s="29"/>
    </row>
    <row r="251" spans="1:15" ht="15">
      <c r="A251" s="29"/>
      <c r="B251" s="58"/>
      <c r="C251" s="169" t="s">
        <v>377</v>
      </c>
      <c r="D251" s="170"/>
      <c r="E251" s="42"/>
      <c r="F251" s="59"/>
      <c r="G251" s="169" t="s">
        <v>378</v>
      </c>
      <c r="H251" s="185"/>
      <c r="I251" s="185"/>
      <c r="J251" s="185"/>
      <c r="K251" s="185"/>
      <c r="L251" s="185"/>
      <c r="M251" s="185"/>
      <c r="N251" s="186"/>
      <c r="O251" s="29"/>
    </row>
    <row r="252" spans="1:15" ht="15">
      <c r="A252" s="90"/>
      <c r="B252" s="25"/>
      <c r="C252" s="25"/>
      <c r="D252" s="25"/>
      <c r="E252" s="25"/>
      <c r="F252" s="32" t="s">
        <v>162</v>
      </c>
      <c r="G252" s="32"/>
      <c r="H252" s="32"/>
      <c r="I252" s="32"/>
      <c r="J252" s="25"/>
      <c r="K252" s="25"/>
      <c r="L252" s="25"/>
      <c r="M252" s="60"/>
      <c r="N252" s="23"/>
      <c r="O252" s="33"/>
    </row>
    <row r="253" spans="1:15" ht="15">
      <c r="A253" s="90"/>
      <c r="B253" s="30" t="s">
        <v>163</v>
      </c>
      <c r="C253" s="25"/>
      <c r="D253" s="25"/>
      <c r="E253" s="25"/>
      <c r="F253" s="61" t="s">
        <v>164</v>
      </c>
      <c r="G253" s="61" t="s">
        <v>165</v>
      </c>
      <c r="H253" s="61" t="s">
        <v>166</v>
      </c>
      <c r="I253" s="61" t="s">
        <v>167</v>
      </c>
      <c r="J253" s="61" t="s">
        <v>168</v>
      </c>
      <c r="K253" s="177" t="s">
        <v>169</v>
      </c>
      <c r="L253" s="178"/>
      <c r="M253" s="61" t="s">
        <v>170</v>
      </c>
      <c r="N253" s="62" t="s">
        <v>171</v>
      </c>
      <c r="O253" s="29"/>
    </row>
    <row r="254" spans="1:15" ht="15">
      <c r="A254" s="29"/>
      <c r="B254" s="63" t="s">
        <v>172</v>
      </c>
      <c r="C254" s="64" t="str">
        <f>IF(C247&gt;"",C247,"")</f>
        <v>GUIDON Morgane</v>
      </c>
      <c r="D254" s="64" t="str">
        <f>IF(G247&gt;"",G247,"")</f>
        <v>CAREY Charlotte</v>
      </c>
      <c r="E254" s="64">
        <f>IF(E247&gt;"",E247&amp;" - "&amp;I247,"")</f>
      </c>
      <c r="F254" s="65">
        <v>-6</v>
      </c>
      <c r="G254" s="65">
        <v>-5</v>
      </c>
      <c r="H254" s="66">
        <v>-8</v>
      </c>
      <c r="I254" s="65"/>
      <c r="J254" s="65"/>
      <c r="K254" s="67">
        <f>IF(ISBLANK(F254),"",COUNTIF(F254:J254,"&gt;=0"))</f>
        <v>0</v>
      </c>
      <c r="L254" s="68">
        <f>IF(ISBLANK(F254),"",(IF(LEFT(F254,1)="-",1,0)+IF(LEFT(G254,1)="-",1,0)+IF(LEFT(H254,1)="-",1,0)+IF(LEFT(I254,1)="-",1,0)+IF(LEFT(J254,1)="-",1,0)))</f>
        <v>3</v>
      </c>
      <c r="M254" s="69">
        <f aca="true" t="shared" si="10" ref="M254:N258">IF(K254=3,1,"")</f>
      </c>
      <c r="N254" s="70">
        <f t="shared" si="10"/>
        <v>1</v>
      </c>
      <c r="O254" s="29"/>
    </row>
    <row r="255" spans="1:15" ht="15">
      <c r="A255" s="29"/>
      <c r="B255" s="63" t="s">
        <v>173</v>
      </c>
      <c r="C255" s="64" t="str">
        <f>IF(C248&gt;"",C248,"")</f>
        <v>KOSZULAP Natacha</v>
      </c>
      <c r="D255" s="64" t="str">
        <f>IF(G248&gt;"",G248,"")</f>
        <v>LE FEVRE Karina</v>
      </c>
      <c r="E255" s="64">
        <f>IF(E248&gt;"",E248&amp;" - "&amp;I248,"")</f>
      </c>
      <c r="F255" s="65">
        <v>12</v>
      </c>
      <c r="G255" s="65">
        <v>-9</v>
      </c>
      <c r="H255" s="65">
        <v>-3</v>
      </c>
      <c r="I255" s="65">
        <v>-8</v>
      </c>
      <c r="J255" s="65"/>
      <c r="K255" s="67">
        <f>IF(ISBLANK(F255),"",COUNTIF(F255:J255,"&gt;=0"))</f>
        <v>1</v>
      </c>
      <c r="L255" s="68">
        <f>IF(ISBLANK(F255),"",(IF(LEFT(F255,1)="-",1,0)+IF(LEFT(G255,1)="-",1,0)+IF(LEFT(H255,1)="-",1,0)+IF(LEFT(I255,1)="-",1,0)+IF(LEFT(J255,1)="-",1,0)))</f>
        <v>3</v>
      </c>
      <c r="M255" s="69">
        <f t="shared" si="10"/>
      </c>
      <c r="N255" s="70">
        <f t="shared" si="10"/>
        <v>1</v>
      </c>
      <c r="O255" s="29"/>
    </row>
    <row r="256" spans="1:15" ht="15">
      <c r="A256" s="29"/>
      <c r="B256" s="71" t="s">
        <v>174</v>
      </c>
      <c r="C256" s="64" t="str">
        <f>IF(C250&gt;"",C250&amp;" / "&amp;C251,"")</f>
        <v>GUIDON Morgane / KOSZULAP Natacha</v>
      </c>
      <c r="D256" s="64" t="str">
        <f>IF(G250&gt;"",G250&amp;" / "&amp;G251,"")</f>
        <v>CAREY Charlotte / LE FEVRE Karina</v>
      </c>
      <c r="E256" s="72"/>
      <c r="F256" s="73">
        <v>2</v>
      </c>
      <c r="G256" s="65">
        <v>-8</v>
      </c>
      <c r="H256" s="65">
        <v>-5</v>
      </c>
      <c r="I256" s="74">
        <v>7</v>
      </c>
      <c r="J256" s="74">
        <v>6</v>
      </c>
      <c r="K256" s="67">
        <f>IF(ISBLANK(F256),"",COUNTIF(F256:J256,"&gt;=0"))</f>
        <v>3</v>
      </c>
      <c r="L256" s="68">
        <f>IF(ISBLANK(F256),"",(IF(LEFT(F256,1)="-",1,0)+IF(LEFT(G256,1)="-",1,0)+IF(LEFT(H256,1)="-",1,0)+IF(LEFT(I256,1)="-",1,0)+IF(LEFT(J256,1)="-",1,0)))</f>
        <v>2</v>
      </c>
      <c r="M256" s="69">
        <f t="shared" si="10"/>
        <v>1</v>
      </c>
      <c r="N256" s="70">
        <f t="shared" si="10"/>
      </c>
      <c r="O256" s="29"/>
    </row>
    <row r="257" spans="1:15" ht="15">
      <c r="A257" s="29"/>
      <c r="B257" s="63" t="s">
        <v>175</v>
      </c>
      <c r="C257" s="64" t="str">
        <f>IF(C247&gt;"",C247,"")</f>
        <v>GUIDON Morgane</v>
      </c>
      <c r="D257" s="64" t="str">
        <f>IF(G248&gt;"",G248,"")</f>
        <v>LE FEVRE Karina</v>
      </c>
      <c r="E257" s="75"/>
      <c r="F257" s="76">
        <v>9</v>
      </c>
      <c r="G257" s="77">
        <v>-9</v>
      </c>
      <c r="H257" s="74">
        <v>-6</v>
      </c>
      <c r="I257" s="65">
        <v>5</v>
      </c>
      <c r="J257" s="65">
        <v>-7</v>
      </c>
      <c r="K257" s="67">
        <f>IF(ISBLANK(F257),"",COUNTIF(F257:J257,"&gt;=0"))</f>
        <v>2</v>
      </c>
      <c r="L257" s="68">
        <f>IF(ISBLANK(F257),"",(IF(LEFT(F257,1)="-",1,0)+IF(LEFT(G257,1)="-",1,0)+IF(LEFT(H257,1)="-",1,0)+IF(LEFT(I257,1)="-",1,0)+IF(LEFT(J257,1)="-",1,0)))</f>
        <v>3</v>
      </c>
      <c r="M257" s="69">
        <f t="shared" si="10"/>
      </c>
      <c r="N257" s="70">
        <f t="shared" si="10"/>
        <v>1</v>
      </c>
      <c r="O257" s="29"/>
    </row>
    <row r="258" spans="1:15" ht="15.75" thickBot="1">
      <c r="A258" s="29"/>
      <c r="B258" s="63" t="s">
        <v>176</v>
      </c>
      <c r="C258" s="64" t="str">
        <f>IF(C248&gt;"",C248,"")</f>
        <v>KOSZULAP Natacha</v>
      </c>
      <c r="D258" s="64" t="str">
        <f>IF(G247&gt;"",G247,"")</f>
        <v>CAREY Charlotte</v>
      </c>
      <c r="E258" s="75"/>
      <c r="F258" s="73"/>
      <c r="G258" s="65"/>
      <c r="H258" s="65"/>
      <c r="I258" s="65"/>
      <c r="J258" s="65"/>
      <c r="K258" s="67">
        <f>IF(ISBLANK(F258),"",COUNTIF(F258:J258,"&gt;=0"))</f>
      </c>
      <c r="L258" s="68">
        <f>IF(ISBLANK(F258),"",(IF(LEFT(F258,1)="-",1,0)+IF(LEFT(G258,1)="-",1,0)+IF(LEFT(H258,1)="-",1,0)+IF(LEFT(I258,1)="-",1,0)+IF(LEFT(J258,1)="-",1,0)))</f>
      </c>
      <c r="M258" s="69">
        <f t="shared" si="10"/>
      </c>
      <c r="N258" s="70">
        <f t="shared" si="10"/>
      </c>
      <c r="O258" s="29"/>
    </row>
    <row r="259" spans="1:15" ht="15.75" thickBot="1">
      <c r="A259" s="90"/>
      <c r="B259" s="25"/>
      <c r="C259" s="25"/>
      <c r="D259" s="25"/>
      <c r="E259" s="25"/>
      <c r="F259" s="25"/>
      <c r="G259" s="25"/>
      <c r="H259" s="25"/>
      <c r="I259" s="78" t="s">
        <v>177</v>
      </c>
      <c r="J259" s="79"/>
      <c r="K259" s="80">
        <f>IF(ISBLANK(C247),"",SUM(K254:K258))</f>
        <v>6</v>
      </c>
      <c r="L259" s="81">
        <f>IF(ISBLANK(G247),"",SUM(L254:L258))</f>
        <v>11</v>
      </c>
      <c r="M259" s="82">
        <f>IF(ISBLANK(F254),"",SUM(M254:M258))</f>
        <v>1</v>
      </c>
      <c r="N259" s="83">
        <f>IF(ISBLANK(F254),"",SUM(N254:N258))</f>
        <v>3</v>
      </c>
      <c r="O259" s="29"/>
    </row>
    <row r="260" spans="1:15" ht="15">
      <c r="A260" s="90"/>
      <c r="B260" s="25" t="s">
        <v>178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33"/>
    </row>
    <row r="261" spans="1:15" ht="15">
      <c r="A261" s="90"/>
      <c r="B261" s="84"/>
      <c r="C261" s="25" t="s">
        <v>179</v>
      </c>
      <c r="D261" s="25" t="s">
        <v>180</v>
      </c>
      <c r="E261" s="23"/>
      <c r="F261" s="25"/>
      <c r="G261" s="25" t="s">
        <v>181</v>
      </c>
      <c r="H261" s="23"/>
      <c r="I261" s="25"/>
      <c r="J261" s="23" t="s">
        <v>182</v>
      </c>
      <c r="K261" s="23"/>
      <c r="L261" s="25"/>
      <c r="M261" s="25"/>
      <c r="N261" s="25"/>
      <c r="O261" s="33"/>
    </row>
    <row r="262" spans="1:15" ht="15.75" thickBot="1">
      <c r="A262" s="90"/>
      <c r="B262" s="85"/>
      <c r="C262" s="86" t="str">
        <f>C246</f>
        <v>BEL</v>
      </c>
      <c r="D262" s="25" t="str">
        <f>G246</f>
        <v>Eng/Wal</v>
      </c>
      <c r="E262" s="25"/>
      <c r="F262" s="25"/>
      <c r="G262" s="25"/>
      <c r="H262" s="25"/>
      <c r="I262" s="25"/>
      <c r="J262" s="179" t="str">
        <f>IF(M259=3,C246,IF(N259=3,G246,IF(M259=5,IF(N259=5,"tasan",""),"")))</f>
        <v>Eng/Wal</v>
      </c>
      <c r="K262" s="180"/>
      <c r="L262" s="180"/>
      <c r="M262" s="180"/>
      <c r="N262" s="181"/>
      <c r="O262" s="29"/>
    </row>
    <row r="263" spans="1:15" ht="15">
      <c r="A263" s="92"/>
      <c r="B263" s="87"/>
      <c r="C263" s="87"/>
      <c r="D263" s="87"/>
      <c r="E263" s="87"/>
      <c r="F263" s="87"/>
      <c r="G263" s="87"/>
      <c r="H263" s="87"/>
      <c r="I263" s="87"/>
      <c r="J263" s="88"/>
      <c r="K263" s="88"/>
      <c r="L263" s="88"/>
      <c r="M263" s="88"/>
      <c r="N263" s="88"/>
      <c r="O263" s="89"/>
    </row>
    <row r="265" spans="1:15" ht="15">
      <c r="A265" s="90"/>
      <c r="B265" s="23"/>
      <c r="C265" s="24" t="s">
        <v>146</v>
      </c>
      <c r="D265" s="25"/>
      <c r="E265" s="25"/>
      <c r="F265" s="23"/>
      <c r="G265" s="26" t="s">
        <v>147</v>
      </c>
      <c r="H265" s="27"/>
      <c r="I265" s="28"/>
      <c r="J265" s="209">
        <v>42341</v>
      </c>
      <c r="K265" s="163"/>
      <c r="L265" s="163"/>
      <c r="M265" s="163"/>
      <c r="N265" s="210"/>
      <c r="O265" s="29"/>
    </row>
    <row r="266" spans="1:15" ht="15">
      <c r="A266" s="90"/>
      <c r="B266" s="30"/>
      <c r="C266" s="30" t="s">
        <v>148</v>
      </c>
      <c r="D266" s="25"/>
      <c r="E266" s="25"/>
      <c r="F266" s="23"/>
      <c r="G266" s="26" t="s">
        <v>149</v>
      </c>
      <c r="H266" s="27"/>
      <c r="I266" s="28"/>
      <c r="J266" s="211" t="s">
        <v>308</v>
      </c>
      <c r="K266" s="166"/>
      <c r="L266" s="166"/>
      <c r="M266" s="166"/>
      <c r="N266" s="212"/>
      <c r="O266" s="29"/>
    </row>
    <row r="267" spans="1:15" ht="15">
      <c r="A267" s="90"/>
      <c r="B267" s="23"/>
      <c r="C267" s="31"/>
      <c r="D267" s="25"/>
      <c r="E267" s="25"/>
      <c r="F267" s="25"/>
      <c r="G267" s="32"/>
      <c r="H267" s="25"/>
      <c r="I267" s="25"/>
      <c r="J267" s="25"/>
      <c r="K267" s="25"/>
      <c r="L267" s="25"/>
      <c r="M267" s="25"/>
      <c r="N267" s="25"/>
      <c r="O267" s="33"/>
    </row>
    <row r="268" spans="1:15" ht="15">
      <c r="A268" s="29"/>
      <c r="B268" s="34" t="s">
        <v>151</v>
      </c>
      <c r="C268" s="167" t="s">
        <v>379</v>
      </c>
      <c r="D268" s="168"/>
      <c r="E268" s="36"/>
      <c r="F268" s="34" t="s">
        <v>151</v>
      </c>
      <c r="G268" s="37" t="s">
        <v>380</v>
      </c>
      <c r="H268" s="38"/>
      <c r="I268" s="38"/>
      <c r="J268" s="38"/>
      <c r="K268" s="38"/>
      <c r="L268" s="38"/>
      <c r="M268" s="38"/>
      <c r="N268" s="39"/>
      <c r="O268" s="29"/>
    </row>
    <row r="269" spans="1:15" ht="15">
      <c r="A269" s="29"/>
      <c r="B269" s="40" t="s">
        <v>153</v>
      </c>
      <c r="C269" s="169" t="s">
        <v>381</v>
      </c>
      <c r="D269" s="170"/>
      <c r="E269" s="42"/>
      <c r="F269" s="43" t="s">
        <v>155</v>
      </c>
      <c r="G269" s="182" t="s">
        <v>382</v>
      </c>
      <c r="H269" s="183"/>
      <c r="I269" s="183"/>
      <c r="J269" s="183"/>
      <c r="K269" s="183"/>
      <c r="L269" s="183"/>
      <c r="M269" s="183"/>
      <c r="N269" s="184"/>
      <c r="O269" s="29"/>
    </row>
    <row r="270" spans="1:15" ht="15">
      <c r="A270" s="29"/>
      <c r="B270" s="47" t="s">
        <v>157</v>
      </c>
      <c r="C270" s="169" t="s">
        <v>383</v>
      </c>
      <c r="D270" s="170"/>
      <c r="E270" s="42"/>
      <c r="F270" s="48" t="s">
        <v>159</v>
      </c>
      <c r="G270" s="169" t="s">
        <v>384</v>
      </c>
      <c r="H270" s="185"/>
      <c r="I270" s="185"/>
      <c r="J270" s="185"/>
      <c r="K270" s="185"/>
      <c r="L270" s="185"/>
      <c r="M270" s="185"/>
      <c r="N270" s="186"/>
      <c r="O270" s="29"/>
    </row>
    <row r="271" spans="1:15" ht="15">
      <c r="A271" s="90"/>
      <c r="B271" s="51" t="s">
        <v>161</v>
      </c>
      <c r="C271" s="52"/>
      <c r="D271" s="53"/>
      <c r="E271" s="54"/>
      <c r="F271" s="51" t="s">
        <v>161</v>
      </c>
      <c r="G271" s="52"/>
      <c r="H271" s="55"/>
      <c r="I271" s="55"/>
      <c r="J271" s="55"/>
      <c r="K271" s="55"/>
      <c r="L271" s="55"/>
      <c r="M271" s="55"/>
      <c r="N271" s="55"/>
      <c r="O271" s="33"/>
    </row>
    <row r="272" spans="1:15" ht="15">
      <c r="A272" s="29"/>
      <c r="B272" s="56"/>
      <c r="C272" s="169" t="s">
        <v>381</v>
      </c>
      <c r="D272" s="170"/>
      <c r="E272" s="42"/>
      <c r="F272" s="57"/>
      <c r="G272" s="182" t="s">
        <v>382</v>
      </c>
      <c r="H272" s="183"/>
      <c r="I272" s="183"/>
      <c r="J272" s="183"/>
      <c r="K272" s="183"/>
      <c r="L272" s="183"/>
      <c r="M272" s="183"/>
      <c r="N272" s="184"/>
      <c r="O272" s="29"/>
    </row>
    <row r="273" spans="1:15" ht="15">
      <c r="A273" s="29"/>
      <c r="B273" s="58"/>
      <c r="C273" s="169" t="s">
        <v>383</v>
      </c>
      <c r="D273" s="170"/>
      <c r="E273" s="42"/>
      <c r="F273" s="59"/>
      <c r="G273" s="169" t="s">
        <v>384</v>
      </c>
      <c r="H273" s="185"/>
      <c r="I273" s="185"/>
      <c r="J273" s="185"/>
      <c r="K273" s="185"/>
      <c r="L273" s="185"/>
      <c r="M273" s="185"/>
      <c r="N273" s="186"/>
      <c r="O273" s="29"/>
    </row>
    <row r="274" spans="1:15" ht="15">
      <c r="A274" s="90"/>
      <c r="B274" s="25"/>
      <c r="C274" s="25"/>
      <c r="D274" s="25"/>
      <c r="E274" s="25"/>
      <c r="F274" s="32" t="s">
        <v>162</v>
      </c>
      <c r="G274" s="32"/>
      <c r="H274" s="32"/>
      <c r="I274" s="32"/>
      <c r="J274" s="25"/>
      <c r="K274" s="25"/>
      <c r="L274" s="25"/>
      <c r="M274" s="60"/>
      <c r="N274" s="23"/>
      <c r="O274" s="33"/>
    </row>
    <row r="275" spans="1:15" ht="15">
      <c r="A275" s="90"/>
      <c r="B275" s="30" t="s">
        <v>163</v>
      </c>
      <c r="C275" s="25"/>
      <c r="D275" s="25"/>
      <c r="E275" s="25"/>
      <c r="F275" s="61" t="s">
        <v>164</v>
      </c>
      <c r="G275" s="61" t="s">
        <v>165</v>
      </c>
      <c r="H275" s="61" t="s">
        <v>166</v>
      </c>
      <c r="I275" s="61" t="s">
        <v>167</v>
      </c>
      <c r="J275" s="61" t="s">
        <v>168</v>
      </c>
      <c r="K275" s="177" t="s">
        <v>169</v>
      </c>
      <c r="L275" s="178"/>
      <c r="M275" s="61" t="s">
        <v>170</v>
      </c>
      <c r="N275" s="62" t="s">
        <v>171</v>
      </c>
      <c r="O275" s="29"/>
    </row>
    <row r="276" spans="1:15" ht="15">
      <c r="A276" s="29"/>
      <c r="B276" s="63" t="s">
        <v>172</v>
      </c>
      <c r="C276" s="64" t="str">
        <f>IF(C269&gt;"",C269,"")</f>
        <v>IMANOVA Maryam</v>
      </c>
      <c r="D276" s="64" t="str">
        <f>IF(G269&gt;"",G269,"")</f>
        <v>DMITRIEVA Anna</v>
      </c>
      <c r="E276" s="64">
        <f>IF(E269&gt;"",E269&amp;" - "&amp;I269,"")</f>
      </c>
      <c r="F276" s="65">
        <v>9</v>
      </c>
      <c r="G276" s="65">
        <v>-8</v>
      </c>
      <c r="H276" s="66">
        <v>6</v>
      </c>
      <c r="I276" s="65">
        <v>-9</v>
      </c>
      <c r="J276" s="65">
        <v>5</v>
      </c>
      <c r="K276" s="67">
        <f>IF(ISBLANK(F276),"",COUNTIF(F276:J276,"&gt;=0"))</f>
        <v>3</v>
      </c>
      <c r="L276" s="68">
        <f>IF(ISBLANK(F276),"",(IF(LEFT(F276,1)="-",1,0)+IF(LEFT(G276,1)="-",1,0)+IF(LEFT(H276,1)="-",1,0)+IF(LEFT(I276,1)="-",1,0)+IF(LEFT(J276,1)="-",1,0)))</f>
        <v>2</v>
      </c>
      <c r="M276" s="69">
        <f aca="true" t="shared" si="11" ref="M276:N280">IF(K276=3,1,"")</f>
        <v>1</v>
      </c>
      <c r="N276" s="70">
        <f t="shared" si="11"/>
      </c>
      <c r="O276" s="29"/>
    </row>
    <row r="277" spans="1:15" ht="15">
      <c r="A277" s="29"/>
      <c r="B277" s="63" t="s">
        <v>173</v>
      </c>
      <c r="C277" s="64" t="str">
        <f>IF(C270&gt;"",C270,"")</f>
        <v>QARAYEVA Nazakat</v>
      </c>
      <c r="D277" s="64" t="str">
        <f>IF(G270&gt;"",G270,"")</f>
        <v>SHADRINA Daria</v>
      </c>
      <c r="E277" s="64">
        <f>IF(E270&gt;"",E270&amp;" - "&amp;I270,"")</f>
      </c>
      <c r="F277" s="65">
        <v>6</v>
      </c>
      <c r="G277" s="65">
        <v>-5</v>
      </c>
      <c r="H277" s="65">
        <v>-2</v>
      </c>
      <c r="I277" s="65">
        <v>-4</v>
      </c>
      <c r="J277" s="65"/>
      <c r="K277" s="67">
        <f>IF(ISBLANK(F277),"",COUNTIF(F277:J277,"&gt;=0"))</f>
        <v>1</v>
      </c>
      <c r="L277" s="68">
        <f>IF(ISBLANK(F277),"",(IF(LEFT(F277,1)="-",1,0)+IF(LEFT(G277,1)="-",1,0)+IF(LEFT(H277,1)="-",1,0)+IF(LEFT(I277,1)="-",1,0)+IF(LEFT(J277,1)="-",1,0)))</f>
        <v>3</v>
      </c>
      <c r="M277" s="69">
        <f t="shared" si="11"/>
      </c>
      <c r="N277" s="70">
        <f t="shared" si="11"/>
        <v>1</v>
      </c>
      <c r="O277" s="29"/>
    </row>
    <row r="278" spans="1:15" ht="15">
      <c r="A278" s="29"/>
      <c r="B278" s="71" t="s">
        <v>174</v>
      </c>
      <c r="C278" s="64" t="str">
        <f>IF(C272&gt;"",C272&amp;" / "&amp;C273,"")</f>
        <v>IMANOVA Maryam / QARAYEVA Nazakat</v>
      </c>
      <c r="D278" s="64" t="str">
        <f>IF(G272&gt;"",G272&amp;" / "&amp;G273,"")</f>
        <v>DMITRIEVA Anna / SHADRINA Daria</v>
      </c>
      <c r="E278" s="72"/>
      <c r="F278" s="73">
        <v>7</v>
      </c>
      <c r="G278" s="65">
        <v>-3</v>
      </c>
      <c r="H278" s="65">
        <v>-4</v>
      </c>
      <c r="I278" s="74">
        <v>-7</v>
      </c>
      <c r="J278" s="74"/>
      <c r="K278" s="67">
        <f>IF(ISBLANK(F278),"",COUNTIF(F278:J278,"&gt;=0"))</f>
        <v>1</v>
      </c>
      <c r="L278" s="68">
        <f>IF(ISBLANK(F278),"",(IF(LEFT(F278,1)="-",1,0)+IF(LEFT(G278,1)="-",1,0)+IF(LEFT(H278,1)="-",1,0)+IF(LEFT(I278,1)="-",1,0)+IF(LEFT(J278,1)="-",1,0)))</f>
        <v>3</v>
      </c>
      <c r="M278" s="69">
        <f t="shared" si="11"/>
      </c>
      <c r="N278" s="70">
        <f t="shared" si="11"/>
        <v>1</v>
      </c>
      <c r="O278" s="29"/>
    </row>
    <row r="279" spans="1:15" ht="15">
      <c r="A279" s="29"/>
      <c r="B279" s="63" t="s">
        <v>175</v>
      </c>
      <c r="C279" s="64" t="str">
        <f>IF(C269&gt;"",C269,"")</f>
        <v>IMANOVA Maryam</v>
      </c>
      <c r="D279" s="64" t="str">
        <f>IF(G270&gt;"",G270,"")</f>
        <v>SHADRINA Daria</v>
      </c>
      <c r="E279" s="75"/>
      <c r="F279" s="76">
        <v>-12</v>
      </c>
      <c r="G279" s="77">
        <v>-8</v>
      </c>
      <c r="H279" s="74">
        <v>-8</v>
      </c>
      <c r="I279" s="65"/>
      <c r="J279" s="65"/>
      <c r="K279" s="67">
        <f>IF(ISBLANK(F279),"",COUNTIF(F279:J279,"&gt;=0"))</f>
        <v>0</v>
      </c>
      <c r="L279" s="68">
        <f>IF(ISBLANK(F279),"",(IF(LEFT(F279,1)="-",1,0)+IF(LEFT(G279,1)="-",1,0)+IF(LEFT(H279,1)="-",1,0)+IF(LEFT(I279,1)="-",1,0)+IF(LEFT(J279,1)="-",1,0)))</f>
        <v>3</v>
      </c>
      <c r="M279" s="69">
        <f t="shared" si="11"/>
      </c>
      <c r="N279" s="70">
        <f t="shared" si="11"/>
        <v>1</v>
      </c>
      <c r="O279" s="29"/>
    </row>
    <row r="280" spans="1:15" ht="15.75" thickBot="1">
      <c r="A280" s="29"/>
      <c r="B280" s="63" t="s">
        <v>176</v>
      </c>
      <c r="C280" s="64" t="str">
        <f>IF(C270&gt;"",C270,"")</f>
        <v>QARAYEVA Nazakat</v>
      </c>
      <c r="D280" s="64" t="str">
        <f>IF(G269&gt;"",G269,"")</f>
        <v>DMITRIEVA Anna</v>
      </c>
      <c r="E280" s="75"/>
      <c r="F280" s="73"/>
      <c r="G280" s="65"/>
      <c r="H280" s="65"/>
      <c r="I280" s="65"/>
      <c r="J280" s="65"/>
      <c r="K280" s="67">
        <f>IF(ISBLANK(F280),"",COUNTIF(F280:J280,"&gt;=0"))</f>
      </c>
      <c r="L280" s="68">
        <f>IF(ISBLANK(F280),"",(IF(LEFT(F280,1)="-",1,0)+IF(LEFT(G280,1)="-",1,0)+IF(LEFT(H280,1)="-",1,0)+IF(LEFT(I280,1)="-",1,0)+IF(LEFT(J280,1)="-",1,0)))</f>
      </c>
      <c r="M280" s="69">
        <f t="shared" si="11"/>
      </c>
      <c r="N280" s="70">
        <f t="shared" si="11"/>
      </c>
      <c r="O280" s="29"/>
    </row>
    <row r="281" spans="1:15" ht="15.75" thickBot="1">
      <c r="A281" s="90"/>
      <c r="B281" s="25"/>
      <c r="C281" s="25"/>
      <c r="D281" s="25"/>
      <c r="E281" s="25"/>
      <c r="F281" s="25"/>
      <c r="G281" s="25"/>
      <c r="H281" s="25"/>
      <c r="I281" s="78" t="s">
        <v>177</v>
      </c>
      <c r="J281" s="79"/>
      <c r="K281" s="80">
        <f>IF(ISBLANK(C269),"",SUM(K276:K280))</f>
        <v>5</v>
      </c>
      <c r="L281" s="81">
        <f>IF(ISBLANK(G269),"",SUM(L276:L280))</f>
        <v>11</v>
      </c>
      <c r="M281" s="82">
        <f>IF(ISBLANK(F276),"",SUM(M276:M280))</f>
        <v>1</v>
      </c>
      <c r="N281" s="83">
        <f>IF(ISBLANK(F276),"",SUM(N276:N280))</f>
        <v>3</v>
      </c>
      <c r="O281" s="29"/>
    </row>
    <row r="282" spans="1:15" ht="15">
      <c r="A282" s="90"/>
      <c r="B282" s="25" t="s">
        <v>178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33"/>
    </row>
    <row r="283" spans="1:15" ht="15">
      <c r="A283" s="90"/>
      <c r="B283" s="84"/>
      <c r="C283" s="25" t="s">
        <v>179</v>
      </c>
      <c r="D283" s="25" t="s">
        <v>180</v>
      </c>
      <c r="E283" s="23"/>
      <c r="F283" s="25"/>
      <c r="G283" s="25" t="s">
        <v>181</v>
      </c>
      <c r="H283" s="23"/>
      <c r="I283" s="25"/>
      <c r="J283" s="23" t="s">
        <v>182</v>
      </c>
      <c r="K283" s="23"/>
      <c r="L283" s="25"/>
      <c r="M283" s="25"/>
      <c r="N283" s="25"/>
      <c r="O283" s="33"/>
    </row>
    <row r="284" spans="1:15" ht="15.75" thickBot="1">
      <c r="A284" s="90"/>
      <c r="B284" s="85"/>
      <c r="C284" s="86" t="str">
        <f>C268</f>
        <v>Aze 2</v>
      </c>
      <c r="D284" s="25" t="str">
        <f>G268</f>
        <v>RUS 2</v>
      </c>
      <c r="E284" s="25"/>
      <c r="F284" s="25"/>
      <c r="G284" s="25"/>
      <c r="H284" s="25"/>
      <c r="I284" s="25"/>
      <c r="J284" s="179" t="str">
        <f>IF(M281=3,C268,IF(N281=3,G268,IF(M281=5,IF(N281=5,"tasan",""),"")))</f>
        <v>RUS 2</v>
      </c>
      <c r="K284" s="180"/>
      <c r="L284" s="180"/>
      <c r="M284" s="180"/>
      <c r="N284" s="181"/>
      <c r="O284" s="29"/>
    </row>
    <row r="285" spans="1:15" ht="15">
      <c r="A285" s="92"/>
      <c r="B285" s="87"/>
      <c r="C285" s="87"/>
      <c r="D285" s="87"/>
      <c r="E285" s="87"/>
      <c r="F285" s="87"/>
      <c r="G285" s="87"/>
      <c r="H285" s="87"/>
      <c r="I285" s="87"/>
      <c r="J285" s="88"/>
      <c r="K285" s="88"/>
      <c r="L285" s="88"/>
      <c r="M285" s="88"/>
      <c r="N285" s="88"/>
      <c r="O285" s="89"/>
    </row>
    <row r="287" spans="1:15" ht="15">
      <c r="A287" s="90"/>
      <c r="B287" s="23"/>
      <c r="C287" s="24" t="s">
        <v>146</v>
      </c>
      <c r="D287" s="25"/>
      <c r="E287" s="25"/>
      <c r="F287" s="23"/>
      <c r="G287" s="26" t="s">
        <v>147</v>
      </c>
      <c r="H287" s="27"/>
      <c r="I287" s="28"/>
      <c r="J287" s="209">
        <v>42341</v>
      </c>
      <c r="K287" s="163"/>
      <c r="L287" s="163"/>
      <c r="M287" s="163"/>
      <c r="N287" s="210"/>
      <c r="O287" s="29"/>
    </row>
    <row r="288" spans="1:15" ht="15">
      <c r="A288" s="90"/>
      <c r="B288" s="30"/>
      <c r="C288" s="30" t="s">
        <v>148</v>
      </c>
      <c r="D288" s="25"/>
      <c r="E288" s="25"/>
      <c r="F288" s="23"/>
      <c r="G288" s="26" t="s">
        <v>149</v>
      </c>
      <c r="H288" s="27"/>
      <c r="I288" s="28"/>
      <c r="J288" s="211" t="s">
        <v>308</v>
      </c>
      <c r="K288" s="166"/>
      <c r="L288" s="166"/>
      <c r="M288" s="166"/>
      <c r="N288" s="212"/>
      <c r="O288" s="29"/>
    </row>
    <row r="289" spans="1:15" ht="15">
      <c r="A289" s="90"/>
      <c r="B289" s="23"/>
      <c r="C289" s="31"/>
      <c r="D289" s="25"/>
      <c r="E289" s="25"/>
      <c r="F289" s="25"/>
      <c r="G289" s="32"/>
      <c r="H289" s="25"/>
      <c r="I289" s="25"/>
      <c r="J289" s="25"/>
      <c r="K289" s="25"/>
      <c r="L289" s="25"/>
      <c r="M289" s="25"/>
      <c r="N289" s="25"/>
      <c r="O289" s="33"/>
    </row>
    <row r="290" spans="1:15" ht="15">
      <c r="A290" s="29"/>
      <c r="B290" s="34" t="s">
        <v>151</v>
      </c>
      <c r="C290" s="167" t="s">
        <v>385</v>
      </c>
      <c r="D290" s="168"/>
      <c r="E290" s="36"/>
      <c r="F290" s="34" t="s">
        <v>151</v>
      </c>
      <c r="G290" s="37" t="s">
        <v>386</v>
      </c>
      <c r="H290" s="38"/>
      <c r="I290" s="38"/>
      <c r="J290" s="38"/>
      <c r="K290" s="38"/>
      <c r="L290" s="38"/>
      <c r="M290" s="38"/>
      <c r="N290" s="39"/>
      <c r="O290" s="29"/>
    </row>
    <row r="291" spans="1:15" ht="15">
      <c r="A291" s="29"/>
      <c r="B291" s="40" t="s">
        <v>153</v>
      </c>
      <c r="C291" s="169" t="s">
        <v>387</v>
      </c>
      <c r="D291" s="170"/>
      <c r="E291" s="42"/>
      <c r="F291" s="43" t="s">
        <v>155</v>
      </c>
      <c r="G291" s="182" t="s">
        <v>388</v>
      </c>
      <c r="H291" s="183"/>
      <c r="I291" s="183"/>
      <c r="J291" s="183"/>
      <c r="K291" s="183"/>
      <c r="L291" s="183"/>
      <c r="M291" s="183"/>
      <c r="N291" s="184"/>
      <c r="O291" s="29"/>
    </row>
    <row r="292" spans="1:15" ht="15">
      <c r="A292" s="29"/>
      <c r="B292" s="47" t="s">
        <v>157</v>
      </c>
      <c r="C292" s="169" t="s">
        <v>389</v>
      </c>
      <c r="D292" s="170"/>
      <c r="E292" s="42"/>
      <c r="F292" s="48" t="s">
        <v>159</v>
      </c>
      <c r="G292" s="169" t="s">
        <v>390</v>
      </c>
      <c r="H292" s="185"/>
      <c r="I292" s="185"/>
      <c r="J292" s="185"/>
      <c r="K292" s="185"/>
      <c r="L292" s="185"/>
      <c r="M292" s="185"/>
      <c r="N292" s="186"/>
      <c r="O292" s="29"/>
    </row>
    <row r="293" spans="1:15" ht="15">
      <c r="A293" s="90"/>
      <c r="B293" s="51" t="s">
        <v>161</v>
      </c>
      <c r="C293" s="52"/>
      <c r="D293" s="53"/>
      <c r="E293" s="54"/>
      <c r="F293" s="51" t="s">
        <v>161</v>
      </c>
      <c r="G293" s="52"/>
      <c r="H293" s="55"/>
      <c r="I293" s="55"/>
      <c r="J293" s="55"/>
      <c r="K293" s="55"/>
      <c r="L293" s="55"/>
      <c r="M293" s="55"/>
      <c r="N293" s="55"/>
      <c r="O293" s="33"/>
    </row>
    <row r="294" spans="1:15" ht="15">
      <c r="A294" s="29"/>
      <c r="B294" s="56"/>
      <c r="C294" s="169" t="s">
        <v>387</v>
      </c>
      <c r="D294" s="170"/>
      <c r="E294" s="42"/>
      <c r="F294" s="57"/>
      <c r="G294" s="182" t="s">
        <v>388</v>
      </c>
      <c r="H294" s="183"/>
      <c r="I294" s="183"/>
      <c r="J294" s="183"/>
      <c r="K294" s="183"/>
      <c r="L294" s="183"/>
      <c r="M294" s="183"/>
      <c r="N294" s="184"/>
      <c r="O294" s="29"/>
    </row>
    <row r="295" spans="1:15" ht="15">
      <c r="A295" s="29"/>
      <c r="B295" s="58"/>
      <c r="C295" s="169" t="s">
        <v>389</v>
      </c>
      <c r="D295" s="170"/>
      <c r="E295" s="42"/>
      <c r="F295" s="59"/>
      <c r="G295" s="169" t="s">
        <v>390</v>
      </c>
      <c r="H295" s="185"/>
      <c r="I295" s="185"/>
      <c r="J295" s="185"/>
      <c r="K295" s="185"/>
      <c r="L295" s="185"/>
      <c r="M295" s="185"/>
      <c r="N295" s="186"/>
      <c r="O295" s="29"/>
    </row>
    <row r="296" spans="1:15" ht="15">
      <c r="A296" s="90"/>
      <c r="B296" s="25"/>
      <c r="C296" s="25"/>
      <c r="D296" s="25"/>
      <c r="E296" s="25"/>
      <c r="F296" s="32" t="s">
        <v>162</v>
      </c>
      <c r="G296" s="32"/>
      <c r="H296" s="32"/>
      <c r="I296" s="32"/>
      <c r="J296" s="25"/>
      <c r="K296" s="25"/>
      <c r="L296" s="25"/>
      <c r="M296" s="60"/>
      <c r="N296" s="23"/>
      <c r="O296" s="33"/>
    </row>
    <row r="297" spans="1:15" ht="15">
      <c r="A297" s="90"/>
      <c r="B297" s="30" t="s">
        <v>163</v>
      </c>
      <c r="C297" s="25"/>
      <c r="D297" s="25"/>
      <c r="E297" s="25"/>
      <c r="F297" s="61" t="s">
        <v>164</v>
      </c>
      <c r="G297" s="61" t="s">
        <v>165</v>
      </c>
      <c r="H297" s="61" t="s">
        <v>166</v>
      </c>
      <c r="I297" s="61" t="s">
        <v>167</v>
      </c>
      <c r="J297" s="61" t="s">
        <v>168</v>
      </c>
      <c r="K297" s="177" t="s">
        <v>169</v>
      </c>
      <c r="L297" s="178"/>
      <c r="M297" s="61" t="s">
        <v>170</v>
      </c>
      <c r="N297" s="62" t="s">
        <v>171</v>
      </c>
      <c r="O297" s="29"/>
    </row>
    <row r="298" spans="1:15" ht="15">
      <c r="A298" s="29"/>
      <c r="B298" s="63" t="s">
        <v>172</v>
      </c>
      <c r="C298" s="64" t="str">
        <f>IF(C291&gt;"",C291,"")</f>
        <v>FUKUHARA Paula</v>
      </c>
      <c r="D298" s="64" t="str">
        <f>IF(G291&gt;"",G291,"")</f>
        <v>LJUNGSBERG Elin</v>
      </c>
      <c r="E298" s="64">
        <f>IF(E291&gt;"",E291&amp;" - "&amp;I291,"")</f>
      </c>
      <c r="F298" s="65">
        <v>3</v>
      </c>
      <c r="G298" s="65">
        <v>-2</v>
      </c>
      <c r="H298" s="66">
        <v>-8</v>
      </c>
      <c r="I298" s="65">
        <v>6</v>
      </c>
      <c r="J298" s="65">
        <v>9</v>
      </c>
      <c r="K298" s="67">
        <f>IF(ISBLANK(F298),"",COUNTIF(F298:J298,"&gt;=0"))</f>
        <v>3</v>
      </c>
      <c r="L298" s="68">
        <f>IF(ISBLANK(F298),"",(IF(LEFT(F298,1)="-",1,0)+IF(LEFT(G298,1)="-",1,0)+IF(LEFT(H298,1)="-",1,0)+IF(LEFT(I298,1)="-",1,0)+IF(LEFT(J298,1)="-",1,0)))</f>
        <v>2</v>
      </c>
      <c r="M298" s="69">
        <f aca="true" t="shared" si="12" ref="M298:N302">IF(K298=3,1,"")</f>
        <v>1</v>
      </c>
      <c r="N298" s="70">
        <f t="shared" si="12"/>
      </c>
      <c r="O298" s="29"/>
    </row>
    <row r="299" spans="1:15" ht="15">
      <c r="A299" s="29"/>
      <c r="B299" s="63" t="s">
        <v>173</v>
      </c>
      <c r="C299" s="64" t="str">
        <f>IF(C292&gt;"",C292,"")</f>
        <v>SHENIQUE Clare</v>
      </c>
      <c r="D299" s="64" t="str">
        <f>IF(G292&gt;"",G292,"")</f>
        <v>FRONT Erika</v>
      </c>
      <c r="E299" s="64">
        <f>IF(E292&gt;"",E292&amp;" - "&amp;I292,"")</f>
      </c>
      <c r="F299" s="65">
        <v>-4</v>
      </c>
      <c r="G299" s="65">
        <v>-5</v>
      </c>
      <c r="H299" s="65">
        <v>8</v>
      </c>
      <c r="I299" s="65">
        <v>9</v>
      </c>
      <c r="J299" s="65">
        <v>-6</v>
      </c>
      <c r="K299" s="67">
        <f>IF(ISBLANK(F299),"",COUNTIF(F299:J299,"&gt;=0"))</f>
        <v>2</v>
      </c>
      <c r="L299" s="68">
        <f>IF(ISBLANK(F299),"",(IF(LEFT(F299,1)="-",1,0)+IF(LEFT(G299,1)="-",1,0)+IF(LEFT(H299,1)="-",1,0)+IF(LEFT(I299,1)="-",1,0)+IF(LEFT(J299,1)="-",1,0)))</f>
        <v>3</v>
      </c>
      <c r="M299" s="69">
        <f t="shared" si="12"/>
      </c>
      <c r="N299" s="70">
        <f t="shared" si="12"/>
        <v>1</v>
      </c>
      <c r="O299" s="29"/>
    </row>
    <row r="300" spans="1:15" ht="15">
      <c r="A300" s="29"/>
      <c r="B300" s="71" t="s">
        <v>174</v>
      </c>
      <c r="C300" s="64" t="str">
        <f>IF(C294&gt;"",C294&amp;" / "&amp;C295,"")</f>
        <v>FUKUHARA Paula / SHENIQUE Clare</v>
      </c>
      <c r="D300" s="64" t="str">
        <f>IF(G294&gt;"",G294&amp;" / "&amp;G295,"")</f>
        <v>LJUNGSBERG Elin / FRONT Erika</v>
      </c>
      <c r="E300" s="72"/>
      <c r="F300" s="73">
        <v>6</v>
      </c>
      <c r="G300" s="65">
        <v>-2</v>
      </c>
      <c r="H300" s="65">
        <v>-6</v>
      </c>
      <c r="I300" s="74">
        <v>-7</v>
      </c>
      <c r="J300" s="74"/>
      <c r="K300" s="67">
        <f>IF(ISBLANK(F300),"",COUNTIF(F300:J300,"&gt;=0"))</f>
        <v>1</v>
      </c>
      <c r="L300" s="68">
        <f>IF(ISBLANK(F300),"",(IF(LEFT(F300,1)="-",1,0)+IF(LEFT(G300,1)="-",1,0)+IF(LEFT(H300,1)="-",1,0)+IF(LEFT(I300,1)="-",1,0)+IF(LEFT(J300,1)="-",1,0)))</f>
        <v>3</v>
      </c>
      <c r="M300" s="69">
        <f t="shared" si="12"/>
      </c>
      <c r="N300" s="70">
        <f t="shared" si="12"/>
        <v>1</v>
      </c>
      <c r="O300" s="29"/>
    </row>
    <row r="301" spans="1:15" ht="15">
      <c r="A301" s="29"/>
      <c r="B301" s="63" t="s">
        <v>175</v>
      </c>
      <c r="C301" s="64" t="str">
        <f>IF(C291&gt;"",C291,"")</f>
        <v>FUKUHARA Paula</v>
      </c>
      <c r="D301" s="64" t="str">
        <f>IF(G292&gt;"",G292,"")</f>
        <v>FRONT Erika</v>
      </c>
      <c r="E301" s="75"/>
      <c r="F301" s="76">
        <v>-9</v>
      </c>
      <c r="G301" s="77">
        <v>-7</v>
      </c>
      <c r="H301" s="74">
        <v>13</v>
      </c>
      <c r="I301" s="65">
        <v>7</v>
      </c>
      <c r="J301" s="65">
        <v>-8</v>
      </c>
      <c r="K301" s="67">
        <f>IF(ISBLANK(F301),"",COUNTIF(F301:J301,"&gt;=0"))</f>
        <v>2</v>
      </c>
      <c r="L301" s="68">
        <f>IF(ISBLANK(F301),"",(IF(LEFT(F301,1)="-",1,0)+IF(LEFT(G301,1)="-",1,0)+IF(LEFT(H301,1)="-",1,0)+IF(LEFT(I301,1)="-",1,0)+IF(LEFT(J301,1)="-",1,0)))</f>
        <v>3</v>
      </c>
      <c r="M301" s="69">
        <f t="shared" si="12"/>
      </c>
      <c r="N301" s="70">
        <f t="shared" si="12"/>
        <v>1</v>
      </c>
      <c r="O301" s="29"/>
    </row>
    <row r="302" spans="1:15" ht="15.75" thickBot="1">
      <c r="A302" s="29"/>
      <c r="B302" s="63" t="s">
        <v>176</v>
      </c>
      <c r="C302" s="64" t="str">
        <f>IF(C292&gt;"",C292,"")</f>
        <v>SHENIQUE Clare</v>
      </c>
      <c r="D302" s="64" t="str">
        <f>IF(G291&gt;"",G291,"")</f>
        <v>LJUNGSBERG Elin</v>
      </c>
      <c r="E302" s="75"/>
      <c r="F302" s="73"/>
      <c r="G302" s="65"/>
      <c r="H302" s="65"/>
      <c r="I302" s="65"/>
      <c r="J302" s="65"/>
      <c r="K302" s="67">
        <f>IF(ISBLANK(F302),"",COUNTIF(F302:J302,"&gt;=0"))</f>
      </c>
      <c r="L302" s="68">
        <f>IF(ISBLANK(F302),"",(IF(LEFT(F302,1)="-",1,0)+IF(LEFT(G302,1)="-",1,0)+IF(LEFT(H302,1)="-",1,0)+IF(LEFT(I302,1)="-",1,0)+IF(LEFT(J302,1)="-",1,0)))</f>
      </c>
      <c r="M302" s="69">
        <f t="shared" si="12"/>
      </c>
      <c r="N302" s="70">
        <f t="shared" si="12"/>
      </c>
      <c r="O302" s="29"/>
    </row>
    <row r="303" spans="1:15" ht="15.75" thickBot="1">
      <c r="A303" s="90"/>
      <c r="B303" s="25"/>
      <c r="C303" s="25"/>
      <c r="D303" s="25"/>
      <c r="E303" s="25"/>
      <c r="F303" s="25"/>
      <c r="G303" s="25"/>
      <c r="H303" s="25"/>
      <c r="I303" s="78" t="s">
        <v>177</v>
      </c>
      <c r="J303" s="79"/>
      <c r="K303" s="80">
        <f>IF(ISBLANK(C291),"",SUM(K298:K302))</f>
        <v>8</v>
      </c>
      <c r="L303" s="81">
        <f>IF(ISBLANK(G291),"",SUM(L298:L302))</f>
        <v>11</v>
      </c>
      <c r="M303" s="82">
        <f>IF(ISBLANK(F298),"",SUM(M298:M302))</f>
        <v>1</v>
      </c>
      <c r="N303" s="83">
        <f>IF(ISBLANK(F298),"",SUM(N298:N302))</f>
        <v>3</v>
      </c>
      <c r="O303" s="29"/>
    </row>
    <row r="304" spans="1:15" ht="15">
      <c r="A304" s="90"/>
      <c r="B304" s="25" t="s">
        <v>178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33"/>
    </row>
    <row r="305" spans="1:15" ht="15">
      <c r="A305" s="90"/>
      <c r="B305" s="84"/>
      <c r="C305" s="25" t="s">
        <v>179</v>
      </c>
      <c r="D305" s="25" t="s">
        <v>180</v>
      </c>
      <c r="E305" s="23"/>
      <c r="F305" s="25"/>
      <c r="G305" s="25" t="s">
        <v>181</v>
      </c>
      <c r="H305" s="23"/>
      <c r="I305" s="25"/>
      <c r="J305" s="23" t="s">
        <v>182</v>
      </c>
      <c r="K305" s="23"/>
      <c r="L305" s="25"/>
      <c r="M305" s="25"/>
      <c r="N305" s="25"/>
      <c r="O305" s="33"/>
    </row>
    <row r="306" spans="1:15" ht="15.75" thickBot="1">
      <c r="A306" s="90"/>
      <c r="B306" s="85"/>
      <c r="C306" s="86" t="str">
        <f>C290</f>
        <v>Jam/Arg</v>
      </c>
      <c r="D306" s="25" t="str">
        <f>G290</f>
        <v>Swe 2</v>
      </c>
      <c r="E306" s="25"/>
      <c r="F306" s="25"/>
      <c r="G306" s="25"/>
      <c r="H306" s="25"/>
      <c r="I306" s="25"/>
      <c r="J306" s="179" t="str">
        <f>IF(M303=3,C290,IF(N303=3,G290,IF(M303=5,IF(N303=5,"tasan",""),"")))</f>
        <v>Swe 2</v>
      </c>
      <c r="K306" s="180"/>
      <c r="L306" s="180"/>
      <c r="M306" s="180"/>
      <c r="N306" s="181"/>
      <c r="O306" s="29"/>
    </row>
    <row r="307" spans="1:15" ht="15">
      <c r="A307" s="92"/>
      <c r="B307" s="87"/>
      <c r="C307" s="87"/>
      <c r="D307" s="87"/>
      <c r="E307" s="87"/>
      <c r="F307" s="87"/>
      <c r="G307" s="87"/>
      <c r="H307" s="87"/>
      <c r="I307" s="87"/>
      <c r="J307" s="88"/>
      <c r="K307" s="88"/>
      <c r="L307" s="88"/>
      <c r="M307" s="88"/>
      <c r="N307" s="88"/>
      <c r="O307" s="89"/>
    </row>
  </sheetData>
  <sheetProtection/>
  <mergeCells count="186">
    <mergeCell ref="K297:L297"/>
    <mergeCell ref="J306:N306"/>
    <mergeCell ref="C292:D292"/>
    <mergeCell ref="G292:N292"/>
    <mergeCell ref="C294:D294"/>
    <mergeCell ref="G294:N294"/>
    <mergeCell ref="C295:D295"/>
    <mergeCell ref="G295:N295"/>
    <mergeCell ref="J284:N284"/>
    <mergeCell ref="J287:N287"/>
    <mergeCell ref="J288:N288"/>
    <mergeCell ref="C290:D290"/>
    <mergeCell ref="C291:D291"/>
    <mergeCell ref="G291:N291"/>
    <mergeCell ref="C272:D272"/>
    <mergeCell ref="G272:N272"/>
    <mergeCell ref="C273:D273"/>
    <mergeCell ref="G273:N273"/>
    <mergeCell ref="K275:L275"/>
    <mergeCell ref="J266:N266"/>
    <mergeCell ref="C268:D268"/>
    <mergeCell ref="C269:D269"/>
    <mergeCell ref="G269:N269"/>
    <mergeCell ref="C270:D270"/>
    <mergeCell ref="G270:N270"/>
    <mergeCell ref="C251:D251"/>
    <mergeCell ref="G251:N251"/>
    <mergeCell ref="K253:L253"/>
    <mergeCell ref="J262:N262"/>
    <mergeCell ref="J265:N265"/>
    <mergeCell ref="C247:D247"/>
    <mergeCell ref="G247:N247"/>
    <mergeCell ref="C248:D248"/>
    <mergeCell ref="G248:N248"/>
    <mergeCell ref="C250:D250"/>
    <mergeCell ref="G250:N250"/>
    <mergeCell ref="J240:N240"/>
    <mergeCell ref="J243:N243"/>
    <mergeCell ref="J244:N244"/>
    <mergeCell ref="C246:D246"/>
    <mergeCell ref="G246:H246"/>
    <mergeCell ref="C228:D228"/>
    <mergeCell ref="G228:N228"/>
    <mergeCell ref="C229:D229"/>
    <mergeCell ref="G229:N229"/>
    <mergeCell ref="K231:L231"/>
    <mergeCell ref="J222:N222"/>
    <mergeCell ref="C224:D224"/>
    <mergeCell ref="C225:D225"/>
    <mergeCell ref="G225:N225"/>
    <mergeCell ref="C226:D226"/>
    <mergeCell ref="G226:N226"/>
    <mergeCell ref="C207:D207"/>
    <mergeCell ref="G207:N207"/>
    <mergeCell ref="K209:L209"/>
    <mergeCell ref="J218:N218"/>
    <mergeCell ref="J221:N221"/>
    <mergeCell ref="C203:D203"/>
    <mergeCell ref="G203:N203"/>
    <mergeCell ref="C204:D204"/>
    <mergeCell ref="G204:N204"/>
    <mergeCell ref="C206:D206"/>
    <mergeCell ref="G206:N206"/>
    <mergeCell ref="K187:L187"/>
    <mergeCell ref="J196:N196"/>
    <mergeCell ref="J199:N199"/>
    <mergeCell ref="J200:N200"/>
    <mergeCell ref="C202:D202"/>
    <mergeCell ref="G202:H202"/>
    <mergeCell ref="C182:D182"/>
    <mergeCell ref="G182:N182"/>
    <mergeCell ref="C184:D184"/>
    <mergeCell ref="G184:N184"/>
    <mergeCell ref="C185:D185"/>
    <mergeCell ref="G185:N185"/>
    <mergeCell ref="J174:N174"/>
    <mergeCell ref="J177:N177"/>
    <mergeCell ref="J178:N178"/>
    <mergeCell ref="C180:D180"/>
    <mergeCell ref="C181:D181"/>
    <mergeCell ref="G181:N181"/>
    <mergeCell ref="C162:D162"/>
    <mergeCell ref="G162:N162"/>
    <mergeCell ref="C163:D163"/>
    <mergeCell ref="G163:N163"/>
    <mergeCell ref="K165:L165"/>
    <mergeCell ref="J156:N156"/>
    <mergeCell ref="C158:D158"/>
    <mergeCell ref="C159:D159"/>
    <mergeCell ref="G159:N159"/>
    <mergeCell ref="C160:D160"/>
    <mergeCell ref="G160:N160"/>
    <mergeCell ref="C141:D141"/>
    <mergeCell ref="G141:N141"/>
    <mergeCell ref="K143:L143"/>
    <mergeCell ref="J152:N152"/>
    <mergeCell ref="J155:N155"/>
    <mergeCell ref="C137:D137"/>
    <mergeCell ref="G137:N137"/>
    <mergeCell ref="C138:D138"/>
    <mergeCell ref="G138:N138"/>
    <mergeCell ref="C140:D140"/>
    <mergeCell ref="G140:N140"/>
    <mergeCell ref="K121:L121"/>
    <mergeCell ref="J130:N130"/>
    <mergeCell ref="J133:N133"/>
    <mergeCell ref="J134:N134"/>
    <mergeCell ref="C136:D136"/>
    <mergeCell ref="G136:H136"/>
    <mergeCell ref="C116:D116"/>
    <mergeCell ref="G116:N116"/>
    <mergeCell ref="C118:D118"/>
    <mergeCell ref="G118:N118"/>
    <mergeCell ref="C119:D119"/>
    <mergeCell ref="G119:N119"/>
    <mergeCell ref="J112:N112"/>
    <mergeCell ref="C114:D114"/>
    <mergeCell ref="G114:H114"/>
    <mergeCell ref="C115:D115"/>
    <mergeCell ref="G115:N115"/>
    <mergeCell ref="C97:D97"/>
    <mergeCell ref="G97:N97"/>
    <mergeCell ref="K99:L99"/>
    <mergeCell ref="J108:N108"/>
    <mergeCell ref="J111:N111"/>
    <mergeCell ref="C93:D93"/>
    <mergeCell ref="G93:N93"/>
    <mergeCell ref="C94:D94"/>
    <mergeCell ref="G94:N94"/>
    <mergeCell ref="C96:D96"/>
    <mergeCell ref="G96:N96"/>
    <mergeCell ref="K77:L77"/>
    <mergeCell ref="J86:N86"/>
    <mergeCell ref="J89:N89"/>
    <mergeCell ref="J90:N90"/>
    <mergeCell ref="C92:D92"/>
    <mergeCell ref="G92:H92"/>
    <mergeCell ref="C72:D72"/>
    <mergeCell ref="G72:N72"/>
    <mergeCell ref="C74:D74"/>
    <mergeCell ref="G74:N74"/>
    <mergeCell ref="C75:D75"/>
    <mergeCell ref="G75:N75"/>
    <mergeCell ref="J68:N68"/>
    <mergeCell ref="C70:D70"/>
    <mergeCell ref="G70:H70"/>
    <mergeCell ref="C71:D71"/>
    <mergeCell ref="G71:N71"/>
    <mergeCell ref="C53:D53"/>
    <mergeCell ref="G53:N53"/>
    <mergeCell ref="K55:L55"/>
    <mergeCell ref="J64:N64"/>
    <mergeCell ref="J67:N67"/>
    <mergeCell ref="C49:D49"/>
    <mergeCell ref="G49:N49"/>
    <mergeCell ref="C50:D50"/>
    <mergeCell ref="G50:N50"/>
    <mergeCell ref="C52:D52"/>
    <mergeCell ref="G52:N52"/>
    <mergeCell ref="K33:L33"/>
    <mergeCell ref="J42:N42"/>
    <mergeCell ref="J45:N45"/>
    <mergeCell ref="J46:N46"/>
    <mergeCell ref="C48:D48"/>
    <mergeCell ref="C28:D28"/>
    <mergeCell ref="G28:N28"/>
    <mergeCell ref="C30:D30"/>
    <mergeCell ref="G30:N30"/>
    <mergeCell ref="C31:D31"/>
    <mergeCell ref="G8:N8"/>
    <mergeCell ref="G31:N31"/>
    <mergeCell ref="J23:N23"/>
    <mergeCell ref="J24:N24"/>
    <mergeCell ref="C26:D26"/>
    <mergeCell ref="C27:D27"/>
    <mergeCell ref="G27:N27"/>
    <mergeCell ref="C9:D9"/>
    <mergeCell ref="G9:N9"/>
    <mergeCell ref="K11:L11"/>
    <mergeCell ref="J20:N20"/>
    <mergeCell ref="C8:D8"/>
    <mergeCell ref="J1:N1"/>
    <mergeCell ref="J2:N2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cp:lastPrinted>2015-12-03T20:16:09Z</cp:lastPrinted>
  <dcterms:created xsi:type="dcterms:W3CDTF">2015-12-02T20:41:16Z</dcterms:created>
  <dcterms:modified xsi:type="dcterms:W3CDTF">2015-12-04T20:03:13Z</dcterms:modified>
  <cp:category/>
  <cp:version/>
  <cp:contentType/>
  <cp:contentStatus/>
</cp:coreProperties>
</file>